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eLivro" defaultThemeVersion="166925"/>
  <mc:AlternateContent xmlns:mc="http://schemas.openxmlformats.org/markup-compatibility/2006">
    <mc:Choice Requires="x15">
      <x15ac:absPath xmlns:x15ac="http://schemas.microsoft.com/office/spreadsheetml/2010/11/ac" url="S:\Coordenação\2020-2030\2. DLBC COSTEIRO\4. Concursos\2. AVISOS PUBLICADOS\5. Q1_2026\Docs suporte\"/>
    </mc:Choice>
  </mc:AlternateContent>
  <xr:revisionPtr revIDLastSave="0" documentId="13_ncr:1_{6A86415A-E0FF-42C0-A096-3EF5B02BA417}" xr6:coauthVersionLast="47" xr6:coauthVersionMax="47" xr10:uidLastSave="{00000000-0000-0000-0000-000000000000}"/>
  <bookViews>
    <workbookView xWindow="-120" yWindow="-120" windowWidth="29040" windowHeight="15840" tabRatio="807" xr2:uid="{00000000-000D-0000-FFFF-FFFF00000000}"/>
  </bookViews>
  <sheets>
    <sheet name="Investimento" sheetId="28" r:id="rId1"/>
    <sheet name="DR" sheetId="41" r:id="rId2"/>
    <sheet name="Cash Flow" sheetId="42" r:id="rId3"/>
    <sheet name="Avaliação" sheetId="44" r:id="rId4"/>
  </sheets>
  <externalReferences>
    <externalReference r:id="rId5"/>
    <externalReference r:id="rId6"/>
    <externalReference r:id="rId7"/>
  </externalReferences>
  <definedNames>
    <definedName name="a">#REF!</definedName>
    <definedName name="ac">#REF!</definedName>
    <definedName name="accoes">#REF!</definedName>
    <definedName name="acções">#REF!</definedName>
    <definedName name="accoes.">#REF!</definedName>
    <definedName name="acções1">#REF!</definedName>
    <definedName name="acções2">#REF!</definedName>
    <definedName name="acções3">#REF!</definedName>
    <definedName name="acções4">#REF!</definedName>
    <definedName name="acções5">#REF!</definedName>
    <definedName name="acções6">#REF!</definedName>
    <definedName name="acções7">#REF!</definedName>
    <definedName name="acções8">#REF!</definedName>
    <definedName name="accoesA">#REF!</definedName>
    <definedName name="acçõesA">#REF!</definedName>
    <definedName name="acçõesB">#REF!</definedName>
    <definedName name="accoesc">#REF!</definedName>
    <definedName name="acçõesC">#REF!</definedName>
    <definedName name="accoesportaria">#REF!</definedName>
    <definedName name="ai">#REF!,#REF!</definedName>
    <definedName name="aii">#REF!,#REF!,#REF!,#REF!,#REF!,#REF!,#REF!</definedName>
    <definedName name="aiii">#REF!,#REF!,#REF!</definedName>
    <definedName name="aiv">#REF!</definedName>
    <definedName name="anscount" hidden="1">1</definedName>
    <definedName name="asd">#REF!</definedName>
    <definedName name="autonomia">#REF!</definedName>
    <definedName name="bi">#REF!,#REF!</definedName>
    <definedName name="bii">#REF!</definedName>
    <definedName name="biii">#REF!</definedName>
    <definedName name="Bu">[1]INPUT!$B$10</definedName>
    <definedName name="CAE">#REF!</definedName>
    <definedName name="caes">#REF!</definedName>
    <definedName name="caracterização">#REF!</definedName>
    <definedName name="Caracterização_Jurídica">#REF!</definedName>
    <definedName name="ci">#REF!</definedName>
    <definedName name="cii">#REF!</definedName>
    <definedName name="ciii">#REF!</definedName>
    <definedName name="civ">#REF!</definedName>
    <definedName name="Concelhos">#REF!</definedName>
    <definedName name="DC">[1]INPUT!$B$8</definedName>
    <definedName name="Distritos">#REF!</definedName>
    <definedName name="Escolaridade">[2]DadosAuxiliares!$E$2:$E$8</definedName>
    <definedName name="execução">#REF!</definedName>
    <definedName name="EXHIBIT_01">#REF!</definedName>
    <definedName name="EXHIBIT_02">#REF!</definedName>
    <definedName name="EXHIBIT_05">#REF!</definedName>
    <definedName name="EXHIBIT_06">#REF!</definedName>
    <definedName name="EXHIBIT_07">#REF!</definedName>
    <definedName name="EXHIBIT_08">#REF!</definedName>
    <definedName name="ExperienciaTecnica">[2]DadosAuxiliares!$F$2:$F$5</definedName>
    <definedName name="Freguesias">#REF!</definedName>
    <definedName name="i">#REF!,#REF!</definedName>
    <definedName name="ii">#REF!,#REF!,#REF!,#REF!,#REF!,#REF!,#REF!</definedName>
    <definedName name="iii">#REF!,#REF!,#REF!</definedName>
    <definedName name="iv">#REF!,#REF!</definedName>
    <definedName name="listagema">#REF!</definedName>
    <definedName name="ListagemCAE">[2]CAE!$B$4:$B$73</definedName>
    <definedName name="ListagemCAEBenef">'[2]CAE Benef'!$B$4:$B$91</definedName>
    <definedName name="listavazia">#REF!</definedName>
    <definedName name="Mod">#REF!</definedName>
    <definedName name="modalidade">#REF!</definedName>
    <definedName name="Natureza">#REF!</definedName>
    <definedName name="natureza_do_investimento">#REF!</definedName>
    <definedName name="new_proj">'[3]Novos Projectos'!$A$3:$A$57</definedName>
    <definedName name="Obj">#REF!</definedName>
    <definedName name="obj.">#REF!</definedName>
    <definedName name="Objectivos">#REF!</definedName>
    <definedName name="Pm">[1]INPUT!$B$6</definedName>
    <definedName name="Portaria">#REF!</definedName>
    <definedName name="promotor">#REF!</definedName>
    <definedName name="Rd">[1]INPUT!$B$4</definedName>
    <definedName name="t">[1]INPUT!$B$7</definedName>
    <definedName name="TD">[1]INPUT!$B$9</definedName>
    <definedName name="tipologia">#REF!</definedName>
    <definedName name="tipologiaportaria">#REF!</definedName>
    <definedName name="VARa">[1]INPUT!$B$12</definedName>
    <definedName name="Vazia">#REF!</definedName>
  </definedNames>
  <calcPr calcId="181029"/>
</workbook>
</file>

<file path=xl/calcChain.xml><?xml version="1.0" encoding="utf-8"?>
<calcChain xmlns="http://schemas.openxmlformats.org/spreadsheetml/2006/main">
  <c r="K8" i="44" l="1"/>
  <c r="J8" i="44"/>
  <c r="I8" i="44"/>
  <c r="H8" i="44"/>
  <c r="G8" i="44"/>
  <c r="F8" i="44"/>
  <c r="E8" i="44"/>
  <c r="E9" i="44" s="1"/>
  <c r="F9" i="44" s="1"/>
  <c r="G9" i="44" s="1"/>
  <c r="H9" i="44" s="1"/>
  <c r="I9" i="44" s="1"/>
  <c r="J9" i="44" s="1"/>
  <c r="K9" i="44" s="1"/>
  <c r="D8" i="44"/>
  <c r="B2" i="44"/>
  <c r="B1" i="44"/>
  <c r="A29" i="41"/>
  <c r="E10" i="42"/>
  <c r="F10" i="42"/>
  <c r="G10" i="42"/>
  <c r="H10" i="42"/>
  <c r="I10" i="42"/>
  <c r="J10" i="42"/>
  <c r="K10" i="42"/>
  <c r="D10" i="42"/>
  <c r="B2" i="42"/>
  <c r="B1" i="42"/>
  <c r="B2" i="41"/>
  <c r="B1" i="41"/>
  <c r="D22" i="41"/>
  <c r="K22" i="41"/>
  <c r="J22" i="41"/>
  <c r="I22" i="41"/>
  <c r="H22" i="41"/>
  <c r="G22" i="41"/>
  <c r="F22" i="41"/>
  <c r="E22" i="41"/>
  <c r="H7" i="28" l="1"/>
  <c r="E6" i="44" s="1"/>
  <c r="D6" i="44" l="1"/>
  <c r="F6" i="44"/>
  <c r="G6" i="44" s="1"/>
  <c r="H6" i="44" s="1"/>
  <c r="I6" i="44" s="1"/>
  <c r="J6" i="44" s="1"/>
  <c r="K6" i="44" s="1"/>
  <c r="E6" i="42"/>
  <c r="G7" i="28"/>
  <c r="E6" i="41"/>
  <c r="H11" i="28"/>
  <c r="H9" i="28"/>
  <c r="H13" i="28"/>
  <c r="H15" i="28"/>
  <c r="H17" i="28"/>
  <c r="H19" i="28"/>
  <c r="H21" i="28"/>
  <c r="H8" i="28"/>
  <c r="H10" i="28"/>
  <c r="H12" i="28"/>
  <c r="H14" i="28"/>
  <c r="H16" i="28"/>
  <c r="H18" i="28"/>
  <c r="H20" i="28"/>
  <c r="H22" i="28"/>
  <c r="G8" i="28" l="1"/>
  <c r="G13" i="28"/>
  <c r="G18" i="28"/>
  <c r="G21" i="28"/>
  <c r="G15" i="28"/>
  <c r="G12" i="28"/>
  <c r="G10" i="28"/>
  <c r="G17" i="28"/>
  <c r="G20" i="28"/>
  <c r="F6" i="42"/>
  <c r="D6" i="42"/>
  <c r="D13" i="42" s="1"/>
  <c r="D11" i="42" s="1"/>
  <c r="E13" i="42"/>
  <c r="E11" i="42" s="1"/>
  <c r="G16" i="28"/>
  <c r="G11" i="28"/>
  <c r="G9" i="28"/>
  <c r="G19" i="28"/>
  <c r="G22" i="28"/>
  <c r="G14" i="28"/>
  <c r="F6" i="41"/>
  <c r="G6" i="41" s="1"/>
  <c r="H6" i="41" s="1"/>
  <c r="I6" i="41" s="1"/>
  <c r="J6" i="41" s="1"/>
  <c r="K6" i="41" s="1"/>
  <c r="D6" i="41"/>
  <c r="G25" i="28" l="1"/>
  <c r="G6" i="42"/>
  <c r="F13" i="42"/>
  <c r="F11" i="42" s="1"/>
  <c r="D9" i="42" l="1"/>
  <c r="D23" i="41"/>
  <c r="D25" i="41" s="1"/>
  <c r="D28" i="41" s="1"/>
  <c r="G13" i="42"/>
  <c r="G11" i="42" s="1"/>
  <c r="H6" i="42"/>
  <c r="D29" i="41" l="1"/>
  <c r="D30" i="41" s="1"/>
  <c r="E31" i="41" s="1"/>
  <c r="D8" i="42"/>
  <c r="D7" i="42" s="1"/>
  <c r="D14" i="42" s="1"/>
  <c r="D7" i="44" s="1"/>
  <c r="H13" i="42"/>
  <c r="H11" i="42" s="1"/>
  <c r="I6" i="42"/>
  <c r="D10" i="44" l="1"/>
  <c r="D15" i="42"/>
  <c r="J6" i="42"/>
  <c r="I13" i="42"/>
  <c r="I11" i="42" s="1"/>
  <c r="D11" i="44" l="1"/>
  <c r="K6" i="42"/>
  <c r="K13" i="42" s="1"/>
  <c r="K11" i="42" s="1"/>
  <c r="J13" i="42"/>
  <c r="J11" i="42" s="1"/>
  <c r="E23" i="28" l="1"/>
  <c r="I7" i="28" l="1"/>
  <c r="I11" i="28" s="1"/>
  <c r="I22" i="28" l="1"/>
  <c r="I18" i="28"/>
  <c r="I12" i="28"/>
  <c r="I21" i="28"/>
  <c r="I19" i="28"/>
  <c r="I17" i="28"/>
  <c r="I15" i="28"/>
  <c r="I13" i="28"/>
  <c r="I9" i="28"/>
  <c r="I8" i="28"/>
  <c r="I20" i="28"/>
  <c r="I16" i="28"/>
  <c r="I14" i="28"/>
  <c r="I10" i="28"/>
  <c r="J7" i="28"/>
  <c r="J11" i="28" s="1"/>
  <c r="J21" i="28" l="1"/>
  <c r="J19" i="28"/>
  <c r="J17" i="28"/>
  <c r="J15" i="28"/>
  <c r="J13" i="28"/>
  <c r="J9" i="28"/>
  <c r="J8" i="28"/>
  <c r="J22" i="28"/>
  <c r="J20" i="28"/>
  <c r="J18" i="28"/>
  <c r="J16" i="28"/>
  <c r="J14" i="28"/>
  <c r="J12" i="28"/>
  <c r="J10" i="28"/>
  <c r="K7" i="28"/>
  <c r="K11" i="28" s="1"/>
  <c r="K8" i="28" l="1"/>
  <c r="K21" i="28"/>
  <c r="K17" i="28"/>
  <c r="K22" i="28"/>
  <c r="K20" i="28"/>
  <c r="K18" i="28"/>
  <c r="K16" i="28"/>
  <c r="K14" i="28"/>
  <c r="K12" i="28"/>
  <c r="K10" i="28"/>
  <c r="K19" i="28"/>
  <c r="K15" i="28"/>
  <c r="K13" i="28"/>
  <c r="K9" i="28"/>
  <c r="L7" i="28"/>
  <c r="L22" i="28" l="1"/>
  <c r="L20" i="28"/>
  <c r="L18" i="28"/>
  <c r="L16" i="28"/>
  <c r="L14" i="28"/>
  <c r="L12" i="28"/>
  <c r="L10" i="28"/>
  <c r="L21" i="28"/>
  <c r="L19" i="28"/>
  <c r="L17" i="28"/>
  <c r="L15" i="28"/>
  <c r="L13" i="28"/>
  <c r="L11" i="28"/>
  <c r="L9" i="28"/>
  <c r="L8" i="28"/>
  <c r="M7" i="28"/>
  <c r="M20" i="28" l="1"/>
  <c r="M16" i="28"/>
  <c r="M14" i="28"/>
  <c r="M10" i="28"/>
  <c r="M21" i="28"/>
  <c r="M19" i="28"/>
  <c r="M17" i="28"/>
  <c r="M15" i="28"/>
  <c r="M13" i="28"/>
  <c r="M11" i="28"/>
  <c r="M9" i="28"/>
  <c r="M8" i="28"/>
  <c r="M22" i="28"/>
  <c r="M18" i="28"/>
  <c r="M12" i="28"/>
  <c r="L25" i="28"/>
  <c r="N7" i="28"/>
  <c r="I23" i="41" l="1"/>
  <c r="I25" i="41" s="1"/>
  <c r="I8" i="42" s="1"/>
  <c r="I9" i="42"/>
  <c r="N21" i="28"/>
  <c r="N19" i="28"/>
  <c r="N17" i="28"/>
  <c r="N15" i="28"/>
  <c r="N13" i="28"/>
  <c r="N11" i="28"/>
  <c r="N9" i="28"/>
  <c r="P9" i="28" s="1"/>
  <c r="N8" i="28"/>
  <c r="N22" i="28"/>
  <c r="N20" i="28"/>
  <c r="N18" i="28"/>
  <c r="N16" i="28"/>
  <c r="N14" i="28"/>
  <c r="N12" i="28"/>
  <c r="N10" i="28"/>
  <c r="M25" i="28"/>
  <c r="J23" i="41" l="1"/>
  <c r="J25" i="41" s="1"/>
  <c r="J8" i="42" s="1"/>
  <c r="J9" i="42"/>
  <c r="I28" i="41"/>
  <c r="I7" i="42"/>
  <c r="I14" i="42" s="1"/>
  <c r="P8" i="28"/>
  <c r="N25" i="28"/>
  <c r="I7" i="44" l="1"/>
  <c r="I10" i="44" s="1"/>
  <c r="K23" i="41"/>
  <c r="K25" i="41" s="1"/>
  <c r="K8" i="42" s="1"/>
  <c r="K9" i="42"/>
  <c r="J28" i="41"/>
  <c r="J7" i="42"/>
  <c r="J14" i="42" s="1"/>
  <c r="P20" i="28"/>
  <c r="P18" i="28"/>
  <c r="P10" i="28"/>
  <c r="P19" i="28"/>
  <c r="P17" i="28"/>
  <c r="P15" i="28"/>
  <c r="P11" i="28"/>
  <c r="P14" i="28"/>
  <c r="P22" i="28"/>
  <c r="P16" i="28"/>
  <c r="P13" i="28"/>
  <c r="P21" i="28"/>
  <c r="P12" i="28"/>
  <c r="J7" i="44" l="1"/>
  <c r="J10" i="44" s="1"/>
  <c r="K28" i="41"/>
  <c r="K7" i="42"/>
  <c r="K14" i="42" s="1"/>
  <c r="K7" i="44" l="1"/>
  <c r="K10" i="44" s="1"/>
  <c r="I25" i="28"/>
  <c r="H25" i="28"/>
  <c r="E9" i="42" s="1"/>
  <c r="K25" i="28"/>
  <c r="J25" i="28"/>
  <c r="G23" i="41" l="1"/>
  <c r="G25" i="41" s="1"/>
  <c r="G8" i="42" s="1"/>
  <c r="G9" i="42"/>
  <c r="H23" i="41"/>
  <c r="H25" i="41" s="1"/>
  <c r="H8" i="42" s="1"/>
  <c r="H9" i="42"/>
  <c r="F23" i="41"/>
  <c r="F25" i="41" s="1"/>
  <c r="F8" i="42" s="1"/>
  <c r="F9" i="42"/>
  <c r="E23" i="41"/>
  <c r="E25" i="41" s="1"/>
  <c r="E8" i="42" s="1"/>
  <c r="F28" i="41" l="1"/>
  <c r="F7" i="42"/>
  <c r="F14" i="42" s="1"/>
  <c r="H28" i="41"/>
  <c r="H7" i="42"/>
  <c r="H14" i="42" s="1"/>
  <c r="G28" i="41"/>
  <c r="G7" i="42"/>
  <c r="G14" i="42" s="1"/>
  <c r="E28" i="41"/>
  <c r="E29" i="41" s="1"/>
  <c r="E7" i="42"/>
  <c r="E14" i="42" s="1"/>
  <c r="E7" i="44" l="1"/>
  <c r="H7" i="44"/>
  <c r="H10" i="44" s="1"/>
  <c r="G7" i="44"/>
  <c r="G10" i="44" s="1"/>
  <c r="F7" i="44"/>
  <c r="F10" i="44" s="1"/>
  <c r="E30" i="41"/>
  <c r="F31" i="41" s="1"/>
  <c r="I15" i="42"/>
  <c r="K15" i="42"/>
  <c r="G15" i="42"/>
  <c r="H15" i="42"/>
  <c r="E15" i="42"/>
  <c r="J15" i="42"/>
  <c r="F15" i="42"/>
  <c r="C15" i="44" l="1"/>
  <c r="E10" i="44"/>
  <c r="F29" i="41"/>
  <c r="F30" i="41" s="1"/>
  <c r="G31" i="41" s="1"/>
  <c r="I11" i="44" l="1"/>
  <c r="C14" i="44"/>
  <c r="J11" i="44"/>
  <c r="F11" i="44"/>
  <c r="K11" i="44"/>
  <c r="E11" i="44"/>
  <c r="H11" i="44"/>
  <c r="G11" i="44"/>
  <c r="G29" i="41"/>
  <c r="G30" i="41" s="1"/>
  <c r="H31" i="41" s="1"/>
  <c r="H29" i="41" l="1"/>
  <c r="H30" i="41" s="1"/>
  <c r="I31" i="41" s="1"/>
  <c r="I29" i="41" s="1"/>
  <c r="I30" i="41" s="1"/>
  <c r="J31" i="41" s="1"/>
  <c r="J29" i="41" s="1"/>
  <c r="J30" i="41" s="1"/>
  <c r="K31" i="41" s="1"/>
  <c r="K29" i="41" l="1"/>
  <c r="K30" i="4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Jorge Polido</author>
  </authors>
  <commentList>
    <comment ref="C8" authorId="0" shapeId="0" xr:uid="{9324BAE5-E38E-46A2-8237-ED02402F3FD5}">
      <text>
        <r>
          <rPr>
            <b/>
            <sz val="9"/>
            <color indexed="81"/>
            <rFont val="Tahoma"/>
            <family val="2"/>
          </rPr>
          <t xml:space="preserve">IRC
</t>
        </r>
        <r>
          <rPr>
            <sz val="9"/>
            <color indexed="81"/>
            <rFont val="Tahoma"/>
            <family val="2"/>
          </rPr>
          <t>Definido por Lei - ter em conta Localização e condições específicas da atividade</t>
        </r>
      </text>
    </comment>
  </commentList>
</comments>
</file>

<file path=xl/sharedStrings.xml><?xml version="1.0" encoding="utf-8"?>
<sst xmlns="http://schemas.openxmlformats.org/spreadsheetml/2006/main" count="125" uniqueCount="93">
  <si>
    <t>%</t>
  </si>
  <si>
    <t>Investimento</t>
  </si>
  <si>
    <t>Total</t>
  </si>
  <si>
    <t>Depreciações</t>
  </si>
  <si>
    <t>Valor das depreciações</t>
  </si>
  <si>
    <t>Meios Libertos Operacionais</t>
  </si>
  <si>
    <t>Designação da Operação:</t>
  </si>
  <si>
    <t>REFI*</t>
  </si>
  <si>
    <t>Nome do Promotor:</t>
  </si>
  <si>
    <t>Dossier 10</t>
  </si>
  <si>
    <t>Dossier 11</t>
  </si>
  <si>
    <t>Dossier 12</t>
  </si>
  <si>
    <t>Dossier 13</t>
  </si>
  <si>
    <t>Dossier 14</t>
  </si>
  <si>
    <t>Dossier 15</t>
  </si>
  <si>
    <t>Dossier 01</t>
  </si>
  <si>
    <t>Dossier 02</t>
  </si>
  <si>
    <t>Dossier 03</t>
  </si>
  <si>
    <t>Dossier 04</t>
  </si>
  <si>
    <t>Dossier 05</t>
  </si>
  <si>
    <t>Dossier 06</t>
  </si>
  <si>
    <t>Dossier 07</t>
  </si>
  <si>
    <t>Dossier 08</t>
  </si>
  <si>
    <t>Dossier 09</t>
  </si>
  <si>
    <t>Descrição do Investimento</t>
  </si>
  <si>
    <t>Valor do Investimento</t>
  </si>
  <si>
    <t>Total do Investimento:</t>
  </si>
  <si>
    <t>* Taxas de Juro Oficiais do BCE, publicadas no Banco de Portugal, à data de abertura do presente aviso.</t>
  </si>
  <si>
    <t>-</t>
  </si>
  <si>
    <t>Grupo de Investimento</t>
  </si>
  <si>
    <t>Taxa Indicativa (%)</t>
  </si>
  <si>
    <t>Edifícios, instalações e infraestruturas</t>
  </si>
  <si>
    <t>2% – 5%</t>
  </si>
  <si>
    <t>20 – 50</t>
  </si>
  <si>
    <t>Máquinas e equipamentos produtivos</t>
  </si>
  <si>
    <t>10% – 20%</t>
  </si>
  <si>
    <t>5 – 10</t>
  </si>
  <si>
    <t>Equipamentos informáticos e tecnológicos</t>
  </si>
  <si>
    <t>3 – 5</t>
  </si>
  <si>
    <t>Veículos e meios de transporte especializados</t>
  </si>
  <si>
    <t>Ativos intangíveis e outros investimentos não amortizáveis</t>
  </si>
  <si>
    <t>—</t>
  </si>
  <si>
    <t>20% – 33,33%</t>
  </si>
  <si>
    <t>Vida Útil
(anos)</t>
  </si>
  <si>
    <t>Notas:</t>
  </si>
  <si>
    <t>Exemplos / Taxas Indicativas</t>
  </si>
  <si>
    <r>
      <rPr>
        <b/>
        <sz val="11"/>
        <rFont val="Calibri"/>
        <family val="2"/>
        <scheme val="minor"/>
      </rPr>
      <t>→ A taxa deve ser ajustada</t>
    </r>
    <r>
      <rPr>
        <sz val="11"/>
        <rFont val="Calibri"/>
        <family val="2"/>
        <scheme val="minor"/>
      </rPr>
      <t>, consoante o tipo de investimento do dossier.</t>
    </r>
  </si>
  <si>
    <t>Ano do Investimento</t>
  </si>
  <si>
    <r>
      <rPr>
        <b/>
        <sz val="11"/>
        <rFont val="Calibri"/>
        <family val="2"/>
        <scheme val="minor"/>
      </rPr>
      <t xml:space="preserve">→ </t>
    </r>
    <r>
      <rPr>
        <sz val="11"/>
        <rFont val="Calibri"/>
        <family val="2"/>
        <scheme val="minor"/>
      </rPr>
      <t xml:space="preserve">As taxas apresentadas são </t>
    </r>
    <r>
      <rPr>
        <b/>
        <sz val="11"/>
        <rFont val="Calibri"/>
        <family val="2"/>
        <scheme val="minor"/>
      </rPr>
      <t>meramente indicativas.</t>
    </r>
    <r>
      <rPr>
        <sz val="11"/>
        <rFont val="Calibri"/>
        <family val="2"/>
        <scheme val="minor"/>
      </rPr>
      <t xml:space="preserve"> As taxas legais para efeitos fiscais estão definidas no </t>
    </r>
    <r>
      <rPr>
        <b/>
        <sz val="11"/>
        <rFont val="Calibri"/>
        <family val="2"/>
        <scheme val="minor"/>
      </rPr>
      <t>Decreto Regulamentar n.º 25/2009, de 14 de setembro de 2009.</t>
    </r>
  </si>
  <si>
    <t>Demonstração de Resultados Previsional</t>
  </si>
  <si>
    <t>Rendimentos e Gastos</t>
  </si>
  <si>
    <t>NOTAS</t>
  </si>
  <si>
    <t>Vendas e serviços prestados</t>
  </si>
  <si>
    <t>+</t>
  </si>
  <si>
    <t>Subsídios à exploração</t>
  </si>
  <si>
    <t>Ganhos / perdas imputados de subsidiárias, associadas e empreendimentos conjuntos</t>
  </si>
  <si>
    <t>Variação nos inventários da produção</t>
  </si>
  <si>
    <t>Trabalhos para a própria entidade</t>
  </si>
  <si>
    <t>Custo das mercadorias vendidas e das matérias consumidas</t>
  </si>
  <si>
    <t>Fornecimentos e serviços externos</t>
  </si>
  <si>
    <t>Gastos com o pessoal</t>
  </si>
  <si>
    <t>Imparidade de inventários (perdas/reversões)</t>
  </si>
  <si>
    <t>Imparidade de dívidas a receber (perdas/reversões)</t>
  </si>
  <si>
    <t>Provisões (aumentos/reduções)</t>
  </si>
  <si>
    <t>Imparidade de investimentos não depreciáveis/amortizáveis (perdas/reversões)</t>
  </si>
  <si>
    <t>Aumentos/reduções de justo valor</t>
  </si>
  <si>
    <t>Outros rendimentos</t>
  </si>
  <si>
    <t>Outros gastos</t>
  </si>
  <si>
    <t>Resultado antes de depreciações, gastos de financiamento e impostos</t>
  </si>
  <si>
    <t>=</t>
  </si>
  <si>
    <t>Gastos/reversões de depreciação e de amortização</t>
  </si>
  <si>
    <t>Imparidade de investimentos depreciáveis/amortizáveis (perdas/reversões)</t>
  </si>
  <si>
    <t>Resultado operacional (antes de gastos de financiamento e impostos)</t>
  </si>
  <si>
    <t>Juros e rendimentos similares obtidos</t>
  </si>
  <si>
    <t>Juros e gastos similares suportados</t>
  </si>
  <si>
    <t>Resultado antes de impostos</t>
  </si>
  <si>
    <t>Resultado líquido do período</t>
  </si>
  <si>
    <t>Mapa de Cash Flows Operacionais</t>
  </si>
  <si>
    <t>Resultados Operacionais (EBIT) x (1-IRC)</t>
  </si>
  <si>
    <t>Depreciações e Amortizações</t>
  </si>
  <si>
    <t>Provisões do exercício</t>
  </si>
  <si>
    <t>Fundo de Maneio</t>
  </si>
  <si>
    <t>Capital Fixo</t>
  </si>
  <si>
    <t>Free Cash Flow</t>
  </si>
  <si>
    <t>Cash Flow acumulado</t>
  </si>
  <si>
    <t>Fator de atualização</t>
  </si>
  <si>
    <t>Fluxos atualizados</t>
  </si>
  <si>
    <t>Fluxos atualizados acumulados</t>
  </si>
  <si>
    <t>Valor Atual Líquido (VAL)</t>
  </si>
  <si>
    <t>Taxa Interna de Rentabilidade (TIR)</t>
  </si>
  <si>
    <t>Avaliação</t>
  </si>
  <si>
    <t>Taxa de atualização *</t>
  </si>
  <si>
    <t>Investimentos | Amortizações e Depreciações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</si>
</sst>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%"/>
    <numFmt numFmtId="165" formatCode="0.0000"/>
  </numFmts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6"/>
      <color theme="2" tint="-0.749992370372631"/>
      <name val="Calibri"/>
      <family val="2"/>
    </font>
    <font>
      <b/>
      <sz val="14"/>
      <color theme="2" tint="-0.749992370372631"/>
      <name val="Calibri"/>
      <family val="2"/>
    </font>
    <font>
      <sz val="12"/>
      <color theme="2" tint="-0.74999237037263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Calibri"/>
      <family val="2"/>
      <scheme val="minor"/>
    </font>
    <font>
      <sz val="11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2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2" fillId="0" borderId="0" applyFill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8" fillId="0" borderId="0"/>
    <xf numFmtId="9" fontId="8" fillId="0" borderId="0" applyFill="0" applyBorder="0" applyAlignment="0"/>
  </cellStyleXfs>
  <cellXfs count="13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4" fontId="1" fillId="0" borderId="0" xfId="4" applyFont="1" applyAlignment="1">
      <alignment vertical="center"/>
    </xf>
    <xf numFmtId="44" fontId="4" fillId="0" borderId="1" xfId="4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3" fillId="0" borderId="1" xfId="4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7" applyFont="1"/>
    <xf numFmtId="0" fontId="12" fillId="0" borderId="0" xfId="7" applyFont="1"/>
    <xf numFmtId="9" fontId="11" fillId="0" borderId="0" xfId="7" applyNumberFormat="1" applyFont="1" applyAlignment="1">
      <alignment horizontal="right"/>
    </xf>
    <xf numFmtId="10" fontId="12" fillId="0" borderId="0" xfId="7" applyNumberFormat="1" applyFont="1"/>
    <xf numFmtId="0" fontId="13" fillId="0" borderId="0" xfId="7" applyFont="1"/>
    <xf numFmtId="0" fontId="1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horizontal="centerContinuous" vertical="center"/>
    </xf>
    <xf numFmtId="0" fontId="4" fillId="0" borderId="0" xfId="0" applyFont="1" applyAlignment="1">
      <alignment horizontal="right" vertical="center" indent="1"/>
    </xf>
    <xf numFmtId="0" fontId="3" fillId="2" borderId="1" xfId="0" applyFont="1" applyFill="1" applyBorder="1" applyAlignment="1">
      <alignment horizontal="right" vertical="center" indent="2"/>
    </xf>
    <xf numFmtId="0" fontId="3" fillId="2" borderId="2" xfId="0" applyFont="1" applyFill="1" applyBorder="1" applyAlignment="1">
      <alignment horizontal="right" vertical="center" indent="2"/>
    </xf>
    <xf numFmtId="0" fontId="4" fillId="3" borderId="6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2" fontId="1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left"/>
    </xf>
    <xf numFmtId="44" fontId="11" fillId="0" borderId="1" xfId="0" applyNumberFormat="1" applyFont="1" applyBorder="1" applyAlignment="1">
      <alignment vertical="center"/>
    </xf>
    <xf numFmtId="9" fontId="11" fillId="0" borderId="0" xfId="7" applyNumberFormat="1" applyFont="1" applyAlignment="1">
      <alignment horizontal="right" indent="1"/>
    </xf>
    <xf numFmtId="0" fontId="17" fillId="0" borderId="0" xfId="0" applyFont="1" applyAlignment="1">
      <alignment vertical="center"/>
    </xf>
    <xf numFmtId="44" fontId="18" fillId="0" borderId="0" xfId="0" applyNumberFormat="1" applyFont="1" applyAlignment="1">
      <alignment horizontal="right" vertical="center"/>
    </xf>
    <xf numFmtId="0" fontId="15" fillId="0" borderId="0" xfId="1" applyFont="1" applyAlignment="1">
      <alignment horizontal="right"/>
    </xf>
    <xf numFmtId="0" fontId="4" fillId="7" borderId="28" xfId="6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4" fontId="4" fillId="0" borderId="1" xfId="4" applyFont="1" applyFill="1" applyBorder="1" applyAlignment="1">
      <alignment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top"/>
    </xf>
    <xf numFmtId="0" fontId="4" fillId="3" borderId="31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44" fontId="12" fillId="4" borderId="31" xfId="0" applyNumberFormat="1" applyFont="1" applyFill="1" applyBorder="1" applyAlignment="1">
      <alignment vertical="center"/>
    </xf>
    <xf numFmtId="0" fontId="12" fillId="0" borderId="33" xfId="0" applyFont="1" applyBorder="1" applyAlignment="1">
      <alignment horizontal="center" vertical="center"/>
    </xf>
    <xf numFmtId="44" fontId="12" fillId="4" borderId="33" xfId="0" applyNumberFormat="1" applyFont="1" applyFill="1" applyBorder="1" applyAlignment="1">
      <alignment vertical="center"/>
    </xf>
    <xf numFmtId="0" fontId="11" fillId="0" borderId="33" xfId="0" applyFont="1" applyBorder="1" applyAlignment="1">
      <alignment horizontal="center" vertical="center"/>
    </xf>
    <xf numFmtId="44" fontId="11" fillId="0" borderId="8" xfId="0" applyNumberFormat="1" applyFont="1" applyBorder="1" applyAlignment="1">
      <alignment vertical="center"/>
    </xf>
    <xf numFmtId="0" fontId="12" fillId="0" borderId="33" xfId="0" quotePrefix="1" applyFont="1" applyBorder="1" applyAlignment="1">
      <alignment horizontal="center" vertical="center"/>
    </xf>
    <xf numFmtId="44" fontId="12" fillId="0" borderId="4" xfId="0" applyNumberFormat="1" applyFont="1" applyBorder="1" applyAlignment="1">
      <alignment vertical="center"/>
    </xf>
    <xf numFmtId="44" fontId="11" fillId="0" borderId="11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44" fontId="11" fillId="0" borderId="4" xfId="0" applyNumberFormat="1" applyFont="1" applyBorder="1" applyAlignment="1">
      <alignment vertical="center"/>
    </xf>
    <xf numFmtId="44" fontId="11" fillId="0" borderId="31" xfId="0" applyNumberFormat="1" applyFont="1" applyBorder="1" applyAlignment="1">
      <alignment vertical="center"/>
    </xf>
    <xf numFmtId="44" fontId="12" fillId="0" borderId="33" xfId="0" applyNumberFormat="1" applyFont="1" applyBorder="1" applyAlignment="1">
      <alignment vertical="center"/>
    </xf>
    <xf numFmtId="0" fontId="21" fillId="0" borderId="0" xfId="8" applyFont="1"/>
    <xf numFmtId="0" fontId="12" fillId="0" borderId="0" xfId="8" applyFont="1"/>
    <xf numFmtId="0" fontId="11" fillId="0" borderId="12" xfId="8" applyFont="1" applyBorder="1" applyAlignment="1">
      <alignment horizontal="right" indent="2"/>
    </xf>
    <xf numFmtId="0" fontId="11" fillId="0" borderId="14" xfId="8" applyFont="1" applyBorder="1" applyAlignment="1">
      <alignment horizontal="right" indent="2"/>
    </xf>
    <xf numFmtId="10" fontId="12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10" fontId="12" fillId="0" borderId="34" xfId="0" applyNumberFormat="1" applyFont="1" applyBorder="1" applyAlignment="1">
      <alignment vertical="center"/>
    </xf>
    <xf numFmtId="165" fontId="12" fillId="0" borderId="34" xfId="0" applyNumberFormat="1" applyFont="1" applyBorder="1" applyAlignment="1">
      <alignment vertical="center"/>
    </xf>
    <xf numFmtId="10" fontId="12" fillId="0" borderId="33" xfId="0" applyNumberFormat="1" applyFont="1" applyBorder="1" applyAlignment="1">
      <alignment vertical="center"/>
    </xf>
    <xf numFmtId="165" fontId="12" fillId="0" borderId="33" xfId="0" applyNumberFormat="1" applyFont="1" applyBorder="1" applyAlignment="1">
      <alignment vertical="center"/>
    </xf>
    <xf numFmtId="44" fontId="11" fillId="0" borderId="13" xfId="7" applyNumberFormat="1" applyFont="1" applyBorder="1"/>
    <xf numFmtId="10" fontId="11" fillId="0" borderId="15" xfId="7" applyNumberFormat="1" applyFont="1" applyBorder="1"/>
    <xf numFmtId="0" fontId="22" fillId="0" borderId="0" xfId="0" applyFont="1" applyAlignment="1">
      <alignment vertical="center"/>
    </xf>
    <xf numFmtId="0" fontId="3" fillId="0" borderId="12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4" fillId="3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3" fillId="7" borderId="18" xfId="6" applyFont="1" applyFill="1" applyBorder="1" applyAlignment="1">
      <alignment horizontal="left" vertical="center" wrapText="1"/>
    </xf>
    <xf numFmtId="0" fontId="3" fillId="7" borderId="1" xfId="6" applyFont="1" applyFill="1" applyBorder="1" applyAlignment="1">
      <alignment horizontal="left" vertical="center" wrapText="1"/>
    </xf>
    <xf numFmtId="0" fontId="3" fillId="7" borderId="20" xfId="6" applyFont="1" applyFill="1" applyBorder="1" applyAlignment="1">
      <alignment horizontal="left" vertical="center" wrapText="1"/>
    </xf>
    <xf numFmtId="0" fontId="3" fillId="7" borderId="21" xfId="6" applyFont="1" applyFill="1" applyBorder="1" applyAlignment="1">
      <alignment horizontal="left" vertical="center" wrapText="1"/>
    </xf>
    <xf numFmtId="0" fontId="4" fillId="7" borderId="27" xfId="6" applyFont="1" applyFill="1" applyBorder="1" applyAlignment="1">
      <alignment horizontal="center" vertical="center"/>
    </xf>
    <xf numFmtId="10" fontId="3" fillId="0" borderId="1" xfId="3" applyNumberFormat="1" applyFont="1" applyBorder="1" applyAlignment="1" applyProtection="1">
      <alignment horizontal="center" vertical="center"/>
      <protection locked="0"/>
    </xf>
    <xf numFmtId="10" fontId="3" fillId="0" borderId="21" xfId="3" applyNumberFormat="1" applyFont="1" applyBorder="1" applyAlignment="1" applyProtection="1">
      <alignment horizontal="center" vertical="center"/>
      <protection locked="0"/>
    </xf>
    <xf numFmtId="0" fontId="4" fillId="6" borderId="23" xfId="6" applyFont="1" applyFill="1" applyBorder="1" applyAlignment="1">
      <alignment horizontal="center" vertical="center"/>
    </xf>
    <xf numFmtId="0" fontId="4" fillId="6" borderId="24" xfId="6" applyFont="1" applyFill="1" applyBorder="1" applyAlignment="1">
      <alignment horizontal="center" vertical="center"/>
    </xf>
    <xf numFmtId="0" fontId="4" fillId="6" borderId="25" xfId="6" applyFont="1" applyFill="1" applyBorder="1" applyAlignment="1">
      <alignment horizontal="center" vertical="center"/>
    </xf>
    <xf numFmtId="0" fontId="4" fillId="7" borderId="26" xfId="6" applyFont="1" applyFill="1" applyBorder="1" applyAlignment="1">
      <alignment horizontal="center" vertical="center"/>
    </xf>
    <xf numFmtId="0" fontId="15" fillId="0" borderId="6" xfId="1" applyFont="1" applyBorder="1" applyAlignment="1">
      <alignment horizontal="right" vertical="center" wrapText="1"/>
    </xf>
    <xf numFmtId="0" fontId="15" fillId="0" borderId="10" xfId="1" applyFont="1" applyBorder="1" applyAlignment="1">
      <alignment horizontal="right" vertical="center" wrapText="1"/>
    </xf>
    <xf numFmtId="0" fontId="15" fillId="0" borderId="9" xfId="1" applyFont="1" applyBorder="1" applyAlignment="1">
      <alignment horizontal="right" vertical="center" wrapText="1"/>
    </xf>
    <xf numFmtId="0" fontId="15" fillId="0" borderId="7" xfId="1" applyFont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5" borderId="3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1" fillId="0" borderId="32" xfId="0" applyFont="1" applyBorder="1" applyAlignment="1">
      <alignment horizontal="right" vertical="center" indent="1"/>
    </xf>
    <xf numFmtId="0" fontId="11" fillId="0" borderId="0" xfId="0" applyFont="1" applyAlignment="1">
      <alignment horizontal="right" vertical="center" indent="1"/>
    </xf>
    <xf numFmtId="0" fontId="11" fillId="0" borderId="9" xfId="0" applyFont="1" applyBorder="1" applyAlignment="1">
      <alignment horizontal="right" vertical="center" indent="1"/>
    </xf>
    <xf numFmtId="0" fontId="11" fillId="0" borderId="7" xfId="0" applyFont="1" applyBorder="1" applyAlignment="1">
      <alignment horizontal="right" vertical="center" indent="1"/>
    </xf>
    <xf numFmtId="0" fontId="12" fillId="0" borderId="32" xfId="0" applyFont="1" applyBorder="1" applyAlignment="1">
      <alignment horizontal="left" vertical="center" indent="2"/>
    </xf>
    <xf numFmtId="0" fontId="12" fillId="0" borderId="34" xfId="0" applyFont="1" applyBorder="1" applyAlignment="1">
      <alignment horizontal="left" vertical="center" indent="2"/>
    </xf>
    <xf numFmtId="0" fontId="11" fillId="0" borderId="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1" fillId="0" borderId="34" xfId="0" applyFont="1" applyBorder="1" applyAlignment="1">
      <alignment horizontal="right" vertical="center" indent="1"/>
    </xf>
    <xf numFmtId="0" fontId="11" fillId="0" borderId="8" xfId="0" applyFont="1" applyBorder="1" applyAlignment="1">
      <alignment horizontal="right" vertical="center" indent="1"/>
    </xf>
    <xf numFmtId="0" fontId="11" fillId="0" borderId="10" xfId="0" applyFont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0" fillId="4" borderId="9" xfId="0" applyFill="1" applyBorder="1" applyAlignment="1" applyProtection="1">
      <alignment horizontal="left"/>
      <protection locked="0"/>
    </xf>
    <xf numFmtId="0" fontId="0" fillId="4" borderId="8" xfId="0" applyFill="1" applyBorder="1" applyAlignment="1" applyProtection="1">
      <alignment horizontal="left"/>
      <protection locked="0"/>
    </xf>
    <xf numFmtId="164" fontId="3" fillId="4" borderId="1" xfId="3" applyNumberFormat="1" applyFont="1" applyFill="1" applyBorder="1" applyAlignment="1" applyProtection="1">
      <alignment horizontal="center" vertical="center"/>
      <protection locked="0"/>
    </xf>
    <xf numFmtId="44" fontId="3" fillId="4" borderId="1" xfId="4" applyFont="1" applyFill="1" applyBorder="1" applyAlignment="1" applyProtection="1">
      <alignment horizontal="right" vertical="center"/>
      <protection locked="0"/>
    </xf>
    <xf numFmtId="0" fontId="3" fillId="4" borderId="1" xfId="4" applyNumberFormat="1" applyFont="1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left"/>
      <protection locked="0"/>
    </xf>
    <xf numFmtId="0" fontId="0" fillId="4" borderId="4" xfId="0" applyFill="1" applyBorder="1" applyAlignment="1" applyProtection="1">
      <alignment horizontal="left"/>
      <protection locked="0"/>
    </xf>
    <xf numFmtId="44" fontId="3" fillId="4" borderId="1" xfId="4" applyFont="1" applyFill="1" applyBorder="1" applyAlignment="1" applyProtection="1">
      <alignment vertical="center"/>
      <protection locked="0"/>
    </xf>
    <xf numFmtId="49" fontId="16" fillId="4" borderId="11" xfId="0" quotePrefix="1" applyNumberFormat="1" applyFont="1" applyFill="1" applyBorder="1" applyAlignment="1" applyProtection="1">
      <alignment horizontal="left"/>
      <protection locked="0"/>
    </xf>
    <xf numFmtId="49" fontId="16" fillId="4" borderId="8" xfId="0" applyNumberFormat="1" applyFont="1" applyFill="1" applyBorder="1" applyAlignment="1" applyProtection="1">
      <alignment horizontal="left"/>
      <protection locked="0"/>
    </xf>
    <xf numFmtId="44" fontId="12" fillId="4" borderId="33" xfId="0" applyNumberFormat="1" applyFont="1" applyFill="1" applyBorder="1" applyAlignment="1" applyProtection="1">
      <alignment vertical="center"/>
      <protection locked="0"/>
    </xf>
    <xf numFmtId="44" fontId="12" fillId="4" borderId="2" xfId="0" applyNumberFormat="1" applyFont="1" applyFill="1" applyBorder="1" applyAlignment="1" applyProtection="1">
      <alignment vertical="center"/>
      <protection locked="0"/>
    </xf>
    <xf numFmtId="44" fontId="12" fillId="4" borderId="4" xfId="0" applyNumberFormat="1" applyFont="1" applyFill="1" applyBorder="1" applyAlignment="1" applyProtection="1">
      <alignment vertical="center"/>
      <protection locked="0"/>
    </xf>
    <xf numFmtId="44" fontId="12" fillId="4" borderId="31" xfId="0" applyNumberFormat="1" applyFont="1" applyFill="1" applyBorder="1" applyAlignment="1" applyProtection="1">
      <alignment vertical="center"/>
      <protection locked="0"/>
    </xf>
    <xf numFmtId="10" fontId="12" fillId="4" borderId="33" xfId="0" applyNumberFormat="1" applyFont="1" applyFill="1" applyBorder="1" applyAlignment="1" applyProtection="1">
      <alignment horizontal="center" vertical="center"/>
      <protection locked="0"/>
    </xf>
  </cellXfs>
  <cellStyles count="10">
    <cellStyle name="Currency" xfId="4" builtinId="4"/>
    <cellStyle name="Normal" xfId="0" builtinId="0"/>
    <cellStyle name="Normal 2" xfId="1" xr:uid="{00000000-0005-0000-0000-000001000000}"/>
    <cellStyle name="Normal 3" xfId="5" xr:uid="{96F2BCB1-DEC2-4556-87B9-A8FACB59767F}"/>
    <cellStyle name="Normal 4" xfId="7" xr:uid="{94CD40C7-F60F-4441-B1F4-599392D6C849}"/>
    <cellStyle name="Normal 5" xfId="8" xr:uid="{70F0456B-0FBA-4631-9B6E-0F57C4A0FAED}"/>
    <cellStyle name="Normal_ModeloEconFinanceiro" xfId="6" xr:uid="{60614FE5-530A-40E7-86DE-596B93F8F713}"/>
    <cellStyle name="Per cent" xfId="3" builtinId="5"/>
    <cellStyle name="Per cent 2" xfId="9" xr:uid="{9B1FCEC8-472F-4FE6-9048-BD80780905A1}"/>
    <cellStyle name="Percentagem 2" xfId="2" xr:uid="{00000000-0005-0000-0000-000002000000}"/>
  </cellStyles>
  <dxfs count="6">
    <dxf>
      <font>
        <color rgb="FF9C0006"/>
      </font>
    </dxf>
    <dxf>
      <font>
        <color rgb="FF9C0006"/>
      </font>
    </dxf>
    <dxf>
      <font>
        <color rgb="FF9C0006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00FF00"/>
      <color rgb="FF99CCFF"/>
      <color rgb="FFFF9933"/>
      <color rgb="FF66FF33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1\Adrepes\Documents%20and%20Settings\rf\Os%20meus%20documentos\PESS\MBA\ESTRED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AC\Proder\Formulario_ADREPES_V3_06-10-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1\Adrepes\Trabalho\ClientesActivos\Collab\Or&#231;mto%202006%20v2\Or&#231;mto%202006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ESTR"/>
      <sheetName val="Valor"/>
      <sheetName val="GRAF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1"/>
      <sheetName val="ValidacaoF3M"/>
      <sheetName val="Medidas"/>
      <sheetName val="Acções"/>
      <sheetName val="Distritos"/>
      <sheetName val="TiposBeneficiario"/>
      <sheetName val="CAE Benef"/>
      <sheetName val="CAE"/>
      <sheetName val="NUTs"/>
      <sheetName val="GAL"/>
      <sheetName val="Tipologias"/>
      <sheetName val="PDL"/>
      <sheetName val="DadosAuxiliares"/>
      <sheetName val="Folha_ResumoPA"/>
      <sheetName val="Formulário A-Prom."/>
      <sheetName val="Formulário B-Proj."/>
      <sheetName val="Formulário B1-Proj."/>
      <sheetName val="Formulário C-Fin"/>
      <sheetName val="Anexos D"/>
      <sheetName val="DominiosIntervencao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>01 Agricultura, produção animal, caça e actividades dos serviços relacionados.</v>
          </cell>
        </row>
        <row r="5">
          <cell r="B5" t="str">
            <v>02 Silvicultura e exploração florestal.</v>
          </cell>
        </row>
        <row r="6">
          <cell r="B6" t="str">
            <v>03 Pesca e aquicultura.</v>
          </cell>
        </row>
        <row r="7">
          <cell r="B7" t="str">
            <v>05 Extracção de hulha e lenhite.</v>
          </cell>
        </row>
        <row r="8">
          <cell r="B8" t="str">
            <v>06 Extracção de petróleo bruto e gás natural.</v>
          </cell>
        </row>
        <row r="9">
          <cell r="B9" t="str">
            <v>07 Extracção e preparação de minérios metálicos.</v>
          </cell>
        </row>
        <row r="10">
          <cell r="B10" t="str">
            <v>08 Outras indústrias extractivas.</v>
          </cell>
        </row>
        <row r="11">
          <cell r="B11" t="str">
            <v>09 Actividades dos serviços relacionados com as indústrias extractivas.</v>
          </cell>
        </row>
        <row r="12">
          <cell r="B12" t="str">
            <v>10 Indústrias alimentares.</v>
          </cell>
        </row>
        <row r="13">
          <cell r="B13" t="str">
            <v>11 Indústria das bebidas.</v>
          </cell>
        </row>
        <row r="14">
          <cell r="B14" t="str">
            <v>12 Indústria do tabaco.</v>
          </cell>
        </row>
        <row r="15">
          <cell r="B15" t="str">
            <v>13 Fabricação de têxteis.</v>
          </cell>
        </row>
        <row r="16">
          <cell r="B16" t="str">
            <v>14 Indústria do vestuário.</v>
          </cell>
        </row>
        <row r="17">
          <cell r="B17" t="str">
            <v>15 Indústria do couro e dos produtos do couro.</v>
          </cell>
        </row>
        <row r="18">
          <cell r="B18" t="str">
            <v>16 Indústrias da madeira e da cortiça e suas obras, excepto mobiliário; fabricação de obras de cestaria e de espartaria.</v>
          </cell>
        </row>
        <row r="19">
          <cell r="B19" t="str">
            <v>17 Fabricação de pasta, de papel, cartão e seus artigos.</v>
          </cell>
        </row>
        <row r="20">
          <cell r="B20" t="str">
            <v>18 Impressão e reprodução de suportes gravados.</v>
          </cell>
        </row>
        <row r="21">
          <cell r="B21" t="str">
            <v>19 Fabricação de coque, de produtos petrolíferos refinados e de aglomerados de combustíveis.</v>
          </cell>
        </row>
        <row r="22">
          <cell r="B22" t="str">
            <v>20 Fabricação de produtos químicos e de fibras sintéticas ou artificiais, excepto produtos farmacêuticos.</v>
          </cell>
        </row>
        <row r="23">
          <cell r="B23" t="str">
            <v>21 Fabricação de produtos farmacêuticos de base e de preparações farmacêuticas.</v>
          </cell>
        </row>
        <row r="24">
          <cell r="B24" t="str">
            <v>22 Fabricação de artigos de borracha e de matérias plásticas.</v>
          </cell>
        </row>
        <row r="25">
          <cell r="B25" t="str">
            <v>23 Fabricação de outros produtos minerais não metálicos.</v>
          </cell>
        </row>
        <row r="26">
          <cell r="B26" t="str">
            <v>24 Indústrias metalúrgicas de base.</v>
          </cell>
        </row>
        <row r="27">
          <cell r="B27" t="str">
            <v>25 Fabricação de produtos metálicos, excepto máquinas e equipamentos.</v>
          </cell>
        </row>
        <row r="28">
          <cell r="B28" t="str">
            <v>26 Fabricação de equipamentos informáticos, equipamento para comunicações e produtos electrónicos e ópticos.</v>
          </cell>
        </row>
        <row r="29">
          <cell r="B29" t="str">
            <v>27 Fabricação de equipamento eléctrico.</v>
          </cell>
        </row>
        <row r="30">
          <cell r="B30" t="str">
            <v>28 Fabricação de máquinas e de equipamentos, n. e.</v>
          </cell>
        </row>
        <row r="31">
          <cell r="B31" t="str">
            <v>29 Fabricação de veículos automóveis, reboques, semi -reboques e componentes para</v>
          </cell>
        </row>
        <row r="32">
          <cell r="B32" t="str">
            <v>30 Fabricação de outro equipamento de transporte.</v>
          </cell>
        </row>
        <row r="33">
          <cell r="B33" t="str">
            <v>31 Fabricação de mobiliário e de colchões.</v>
          </cell>
        </row>
        <row r="34">
          <cell r="B34" t="str">
            <v>32 Outras indústrias transformadoras.</v>
          </cell>
        </row>
        <row r="35">
          <cell r="B35" t="str">
            <v>33 Reparação, manutenção e instalação de máquinas e equipamentos.</v>
          </cell>
        </row>
        <row r="36">
          <cell r="B36" t="str">
            <v>35 Electricidade, gás, vapor, água quente e fria e ar frio.</v>
          </cell>
        </row>
        <row r="37">
          <cell r="B37" t="str">
            <v>36 Captação, tratamento e distribuição de água.</v>
          </cell>
        </row>
        <row r="38">
          <cell r="B38" t="str">
            <v>37 Recolha, drenagem e tratamento de águas residuais.</v>
          </cell>
        </row>
        <row r="39">
          <cell r="B39" t="str">
            <v>38 Recolha, tratamento e eliminação de resíduos; valorização de materiais.</v>
          </cell>
        </row>
        <row r="40">
          <cell r="B40" t="str">
            <v>39 Descontaminação e actividades similares.</v>
          </cell>
        </row>
        <row r="41">
          <cell r="B41" t="str">
            <v>41 Promoção imobiliária (desenvolvimento de projectos de edifícios); construção de edifícios.</v>
          </cell>
        </row>
        <row r="42">
          <cell r="B42" t="str">
            <v>42 Engenharia civil.</v>
          </cell>
        </row>
        <row r="43">
          <cell r="B43" t="str">
            <v>43 Actividades especializadas de construção.</v>
          </cell>
        </row>
        <row r="44">
          <cell r="B44" t="str">
            <v>45 Comércio, manutenção e reparação, de veículos automóveis e motociclos.</v>
          </cell>
        </row>
        <row r="45">
          <cell r="B45" t="str">
            <v>46 Comércio por grosso (inclui agentes), excepto de veículos automóveis e motociclos.</v>
          </cell>
        </row>
        <row r="46">
          <cell r="B46" t="str">
            <v>47 Comércio a retalho, excepto de veículos automóveis e motociclos.</v>
          </cell>
        </row>
        <row r="47">
          <cell r="B47" t="str">
            <v>49 Transportes terrestres e transportes por oleodutos ou gasodutos.</v>
          </cell>
        </row>
        <row r="48">
          <cell r="B48" t="str">
            <v>50 Transportes por água.</v>
          </cell>
        </row>
        <row r="49">
          <cell r="B49" t="str">
            <v>51 Transportes aéreos.</v>
          </cell>
        </row>
        <row r="50">
          <cell r="B50" t="str">
            <v>52 Armazenagem e actividades auxiliares dos transportes (inclui manuseamento).</v>
          </cell>
        </row>
        <row r="51">
          <cell r="B51" t="str">
            <v>53 Actividades postais e de courier.</v>
          </cell>
        </row>
        <row r="52">
          <cell r="B52" t="str">
            <v>55 Alojamento.</v>
          </cell>
        </row>
        <row r="53">
          <cell r="B53" t="str">
            <v>56 Restauração e similares.</v>
          </cell>
        </row>
        <row r="54">
          <cell r="B54" t="str">
            <v>58 Actividades de edição.</v>
          </cell>
        </row>
        <row r="55">
          <cell r="B55" t="str">
            <v>59 Actividades cinematográfi cas, de vídeo, de produção de programas de televisão, de gravação de som e de edição de música.</v>
          </cell>
        </row>
        <row r="56">
          <cell r="B56" t="str">
            <v>60 Actividades de rádio e de televisão.</v>
          </cell>
        </row>
        <row r="57">
          <cell r="B57" t="str">
            <v>61 Telecomunicações.</v>
          </cell>
        </row>
        <row r="58">
          <cell r="B58" t="str">
            <v>62 Consultoria e programação informática e actividades relacionadas.</v>
          </cell>
        </row>
        <row r="59">
          <cell r="B59" t="str">
            <v>63 Actividades dos serviços de informação.</v>
          </cell>
        </row>
        <row r="60">
          <cell r="B60" t="str">
            <v>64 Actividades de serviços financeiros, excepto seguros e fundos de pensões.</v>
          </cell>
        </row>
        <row r="61">
          <cell r="B61" t="str">
            <v>65 Seguros, resseguros e fundos de pensões, excepto segurança social obrigatória.</v>
          </cell>
        </row>
        <row r="62">
          <cell r="B62" t="str">
            <v>66 Actividades auxiliares de serviços financeiros e dos seguros.</v>
          </cell>
        </row>
        <row r="63">
          <cell r="B63" t="str">
            <v>68 Actividades imobiliárias.</v>
          </cell>
        </row>
        <row r="64">
          <cell r="B64" t="str">
            <v>69 Actividades jurídicas e de contabilidade.</v>
          </cell>
        </row>
        <row r="65">
          <cell r="B65" t="str">
            <v>70 Actividades das sedes sociais e de consultoria para a gestão.</v>
          </cell>
        </row>
        <row r="66">
          <cell r="B66" t="str">
            <v>71 Actividades de arquitectura, de engenharia e técnicas afins; actividades de ensaios e de análises técnicas.</v>
          </cell>
        </row>
        <row r="67">
          <cell r="B67" t="str">
            <v>72 Actividades de investigação científica e de desenvolvimento.</v>
          </cell>
        </row>
        <row r="68">
          <cell r="B68" t="str">
            <v>73 Publicidade, estudos de mercado e sondagens de opinião.</v>
          </cell>
        </row>
        <row r="69">
          <cell r="B69" t="str">
            <v>74 Outras actividades de consultoria, científicas, técnicas e similares.</v>
          </cell>
        </row>
        <row r="70">
          <cell r="B70" t="str">
            <v>75 Actividades veterinárias.</v>
          </cell>
        </row>
        <row r="71">
          <cell r="B71" t="str">
            <v>77 Actividades de aluguer.</v>
          </cell>
        </row>
        <row r="72">
          <cell r="B72" t="str">
            <v>78 Actividades de emprego.</v>
          </cell>
        </row>
        <row r="73">
          <cell r="B73" t="str">
            <v>79 Agências de viagem, operadores turísticos, outros serviços de reservas e actividades</v>
          </cell>
        </row>
        <row r="74">
          <cell r="B74" t="str">
            <v>80 Actividades de investigação e segurança.</v>
          </cell>
        </row>
        <row r="75">
          <cell r="B75" t="str">
            <v>81 Actividades relacionadas com edifícios, plantação e manutenção de jardins.</v>
          </cell>
        </row>
        <row r="76">
          <cell r="B76" t="str">
            <v>82 Actividades de serviços administrativos e de apoio prestados às empresas.</v>
          </cell>
        </row>
        <row r="77">
          <cell r="B77" t="str">
            <v>84 Administração Pública e defesa; segurança social obrigatória.</v>
          </cell>
        </row>
        <row r="78">
          <cell r="B78" t="str">
            <v>85 Educação.</v>
          </cell>
        </row>
        <row r="79">
          <cell r="B79" t="str">
            <v>86 Actividades de saúde humana.</v>
          </cell>
        </row>
        <row r="80">
          <cell r="B80" t="str">
            <v>87 Actividades de apoio social com alojamento.</v>
          </cell>
        </row>
        <row r="81">
          <cell r="B81" t="str">
            <v>88 Actividades de apoio social sem alojamento.</v>
          </cell>
        </row>
        <row r="82">
          <cell r="B82" t="str">
            <v>90 Actividades de teatro, de música, de dança e outras actividades artísticas e literárias.</v>
          </cell>
        </row>
        <row r="83">
          <cell r="B83" t="str">
            <v>91 Actividades das bibliotecas, arquivos, museus e outras actividades culturais.</v>
          </cell>
        </row>
        <row r="84">
          <cell r="B84" t="str">
            <v>92 Lotarias e outros jogos de aposta.</v>
          </cell>
        </row>
        <row r="85">
          <cell r="B85" t="str">
            <v>93 Actividades desportivas, de diversão e recreativas.</v>
          </cell>
        </row>
        <row r="86">
          <cell r="B86" t="str">
            <v>94 Actividades das organizações associativas.</v>
          </cell>
        </row>
        <row r="87">
          <cell r="B87" t="str">
            <v>95 Reparação de computadores e de bens de uso pessoal e doméstico.</v>
          </cell>
        </row>
        <row r="88">
          <cell r="B88" t="str">
            <v>96 Outras actividades de serviços pessoais.</v>
          </cell>
        </row>
        <row r="89">
          <cell r="B89" t="str">
            <v>97 Actividades das famílias empregadoras de pessoal doméstico.</v>
          </cell>
        </row>
        <row r="90">
          <cell r="B90" t="str">
            <v>98 Actividades de produção de bens e serviços pelas famílias para uso próprio.</v>
          </cell>
        </row>
        <row r="91">
          <cell r="B91" t="str">
            <v>99 Actividades dos organismos internacionais e outras instituições extraterritoriais.</v>
          </cell>
        </row>
      </sheetData>
      <sheetData sheetId="7">
        <row r="4">
          <cell r="B4" t="str">
            <v xml:space="preserve">017 - Caça, repovoamento cinegético e actividades dos serviços </v>
          </cell>
        </row>
        <row r="5">
          <cell r="B5" t="str">
            <v>10 - Indústrias alimentares</v>
          </cell>
        </row>
        <row r="6">
          <cell r="B6" t="str">
            <v>11 - Indústria de bebidas</v>
          </cell>
        </row>
        <row r="7">
          <cell r="B7" t="str">
            <v>13 - Fabricação de têxteis</v>
          </cell>
        </row>
        <row r="8">
          <cell r="B8" t="str">
            <v>14 - Indústria do vestuário</v>
          </cell>
        </row>
        <row r="9">
          <cell r="B9" t="str">
            <v>15 - Indústria do couro e dos produtos do couro</v>
          </cell>
        </row>
        <row r="10">
          <cell r="B10" t="str">
            <v xml:space="preserve">16 - Indústria de madeira e suas obras, excepto mobiliário; fabricação </v>
          </cell>
        </row>
        <row r="11">
          <cell r="B11" t="str">
            <v>17 - Fabricação de pasta de papel, cartão e seus artigos</v>
          </cell>
        </row>
        <row r="12">
          <cell r="B12" t="str">
            <v>18 - Impressão e reprodução de suportes gravados</v>
          </cell>
        </row>
        <row r="13">
          <cell r="B13" t="str">
            <v>20 - Fabricação de produtos químicos e fibras sintéticas ou artificiais</v>
          </cell>
        </row>
        <row r="14">
          <cell r="B14" t="str">
            <v>22 - Fabricação de artigos de borracha e de matérias plásticas</v>
          </cell>
        </row>
        <row r="15">
          <cell r="B15" t="str">
            <v>23 - Fabricação de outros produtos minerais não metálicos</v>
          </cell>
        </row>
        <row r="16">
          <cell r="B16" t="str">
            <v>24 - Indústria metalúrgica de base</v>
          </cell>
        </row>
        <row r="17">
          <cell r="B17" t="str">
            <v>25 - Fabricação de produtos metálicos</v>
          </cell>
        </row>
        <row r="18">
          <cell r="B18" t="str">
            <v>26 - Fabricação de equipamentos informáticos, para comunicação e produtos electrónicos e ópticos</v>
          </cell>
        </row>
        <row r="19">
          <cell r="B19" t="str">
            <v>27 - Fabricação de equipamento eleéctrico</v>
          </cell>
        </row>
        <row r="20">
          <cell r="B20" t="str">
            <v>28 - Fabricação de máquinas e de equipamentos, n.e.</v>
          </cell>
        </row>
        <row r="21">
          <cell r="B21" t="str">
            <v>31 - Fabricação de mobiliário e colchões</v>
          </cell>
        </row>
        <row r="22">
          <cell r="B22" t="str">
            <v>32 - Outras Indústrias transformadoras</v>
          </cell>
        </row>
        <row r="23">
          <cell r="B23" t="str">
            <v>33 - Reparação, manutenção e instalação de máquina e equipamentos</v>
          </cell>
        </row>
        <row r="24">
          <cell r="B24" t="str">
            <v>35 - Electricidade, gás, vapor, água quente e fria e ar frio</v>
          </cell>
        </row>
        <row r="25">
          <cell r="B25" t="str">
            <v>36 - Captação, tratamento e distribuição de água</v>
          </cell>
        </row>
        <row r="26">
          <cell r="B26" t="str">
            <v>37 - Recolha, drenagem e tratamento de águas residuais</v>
          </cell>
        </row>
        <row r="27">
          <cell r="B27" t="str">
            <v>38 - Recolha, tratamento e eliminação de resíduos; valorização de materiais</v>
          </cell>
        </row>
        <row r="28">
          <cell r="B28" t="str">
            <v>39 - Descontaminação e actividades similares</v>
          </cell>
        </row>
        <row r="29">
          <cell r="B29" t="str">
            <v>41 - Promoção imobiliária e construção de edificios</v>
          </cell>
        </row>
        <row r="30">
          <cell r="B30" t="str">
            <v>42 - Engenharia civil.</v>
          </cell>
        </row>
        <row r="31">
          <cell r="B31" t="str">
            <v>43 - Actividades especializadas de construção.</v>
          </cell>
        </row>
        <row r="32">
          <cell r="B32" t="str">
            <v>45 - Comércio, manutenção e reparação, de veículos automóveis e motociclos</v>
          </cell>
        </row>
        <row r="33">
          <cell r="B33" t="str">
            <v>46 - Comércio por grosso (inclui agentes), excepto de veículos automóveis e motociclos.</v>
          </cell>
        </row>
        <row r="34">
          <cell r="B34" t="str">
            <v>47 - Comércio a retalho, excepto de veículos automóveis e motociclos</v>
          </cell>
        </row>
        <row r="35">
          <cell r="B35" t="str">
            <v>494 - Transportes rodoviários de mercadorias e actividades de mudanças</v>
          </cell>
        </row>
        <row r="36">
          <cell r="B36" t="str">
            <v>52 - Armazenagem e actividades auxiliares dos transportes</v>
          </cell>
        </row>
        <row r="37">
          <cell r="B37" t="str">
            <v>55202 - Turismo no espaço rural</v>
          </cell>
        </row>
        <row r="38">
          <cell r="B38" t="str">
            <v>55203 - Colónias e campos de férias</v>
          </cell>
        </row>
        <row r="39">
          <cell r="B39" t="str">
            <v>55204 - Outros locais de alojamento de curta duração</v>
          </cell>
        </row>
        <row r="40">
          <cell r="B40" t="str">
            <v>553 - Parques de campismo e caravanismo</v>
          </cell>
        </row>
        <row r="41">
          <cell r="B41" t="str">
            <v>559 - Outros locais de alojamento</v>
          </cell>
        </row>
        <row r="42">
          <cell r="B42" t="str">
            <v>56 - Restauração e similares</v>
          </cell>
        </row>
        <row r="43">
          <cell r="B43" t="str">
            <v>58 - Actividades de edição.</v>
          </cell>
        </row>
        <row r="44">
          <cell r="B44" t="str">
            <v>59 - Actividades cinematográficas, de vídeo, de produção de programas de televisão, de gravação de som e de edição de música.</v>
          </cell>
        </row>
        <row r="45">
          <cell r="B45" t="str">
            <v>60 - Actividades de rádio e de televisão</v>
          </cell>
        </row>
        <row r="46">
          <cell r="B46" t="str">
            <v>62 - Consultoria e programação informática e actividades relacionadas</v>
          </cell>
        </row>
        <row r="47">
          <cell r="B47" t="str">
            <v>63 - Actividades dos serviços de informação</v>
          </cell>
        </row>
        <row r="48">
          <cell r="B48" t="str">
            <v>64 - Actividades de serviços financeiros, excepto seguros e fundos de pensões</v>
          </cell>
        </row>
        <row r="49">
          <cell r="B49" t="str">
            <v>65 - Seguros, resseguros e fundos de pensões, excepto segurança social obrigatória</v>
          </cell>
        </row>
        <row r="50">
          <cell r="B50" t="str">
            <v>66 - Actividades auxiliares de serviços financeiros e dos seguros</v>
          </cell>
        </row>
        <row r="51">
          <cell r="B51" t="str">
            <v>68 - Actividades imobiliárias</v>
          </cell>
        </row>
        <row r="52">
          <cell r="B52" t="str">
            <v>69 - Actividades jurídicas e de contabilidade</v>
          </cell>
        </row>
        <row r="53">
          <cell r="B53" t="str">
            <v>70 - Actividades das sedes sociais e de consultoria para a gestão</v>
          </cell>
        </row>
        <row r="54">
          <cell r="B54" t="str">
            <v>71 - Actividades de arquitectura, de engenharia e técnicas afins; actividades de ensaios e de análises técnicas</v>
          </cell>
        </row>
        <row r="55">
          <cell r="B55" t="str">
            <v>73 - Publicidade, estudos de mercado e sondagens de opinião</v>
          </cell>
        </row>
        <row r="56">
          <cell r="B56" t="str">
            <v>74 - Outras actividades de consultoria, científicas, técnicas e similares</v>
          </cell>
        </row>
        <row r="57">
          <cell r="B57" t="str">
            <v>75 - Actividades veterinárias</v>
          </cell>
        </row>
        <row r="58">
          <cell r="B58" t="str">
            <v>77 - Actividades de aluguer</v>
          </cell>
        </row>
        <row r="59">
          <cell r="B59" t="str">
            <v>78 - Actividades de emprego</v>
          </cell>
        </row>
        <row r="60">
          <cell r="B60" t="str">
            <v>79 - Agências de viagem, operadores turísticos, outros serviços de reservas e actividades relacionadas</v>
          </cell>
        </row>
        <row r="61">
          <cell r="B61" t="str">
            <v>80 - Actividades de investigação e segurança</v>
          </cell>
        </row>
        <row r="62">
          <cell r="B62" t="str">
            <v>81 - Actividades relacionadas com edifícios, plantação e manutenção de jardins</v>
          </cell>
        </row>
        <row r="63">
          <cell r="B63" t="str">
            <v>82 - Actividades de serviços administrativos e de apoio prestados às empresas</v>
          </cell>
        </row>
        <row r="64">
          <cell r="B64" t="str">
            <v>856 - Actividades de serviços de apoio à educação</v>
          </cell>
        </row>
        <row r="65">
          <cell r="B65" t="str">
            <v>86 - Actividades de saúde humana</v>
          </cell>
        </row>
        <row r="66">
          <cell r="B66" t="str">
            <v>87 - Actividades de apoio social com alojamento</v>
          </cell>
        </row>
        <row r="67">
          <cell r="B67" t="str">
            <v>88 - Actividades de apoio social sem alojamento</v>
          </cell>
        </row>
        <row r="68">
          <cell r="B68" t="str">
            <v>90 - Actividades de teatro, de música, de dança e outras actividades artísticas e literárias</v>
          </cell>
        </row>
        <row r="69">
          <cell r="B69" t="str">
            <v>91 - Actividades das bibliotecas, arquivos, museus e outras actividades culturais</v>
          </cell>
        </row>
        <row r="70">
          <cell r="B70" t="str">
            <v>93 - Actividades desportivas, de diversão e recreativas</v>
          </cell>
        </row>
        <row r="71">
          <cell r="B71" t="str">
            <v>94 - Actividades das organizações associativas</v>
          </cell>
        </row>
        <row r="72">
          <cell r="B72" t="str">
            <v>95 - Reparação de computadores e de bens de uso pessoal e doméstico</v>
          </cell>
        </row>
        <row r="73">
          <cell r="B73" t="str">
            <v>96 - Outras actividades de serviços pessoais</v>
          </cell>
        </row>
      </sheetData>
      <sheetData sheetId="8"/>
      <sheetData sheetId="9"/>
      <sheetData sheetId="10"/>
      <sheetData sheetId="11"/>
      <sheetData sheetId="12">
        <row r="2">
          <cell r="E2" t="str">
            <v>Sem escolaridade</v>
          </cell>
          <cell r="F2" t="str">
            <v>Nenhuma</v>
          </cell>
        </row>
        <row r="3">
          <cell r="E3" t="str">
            <v>1º Ciclo</v>
          </cell>
          <cell r="F3" t="str">
            <v>Até um ano</v>
          </cell>
        </row>
        <row r="4">
          <cell r="E4" t="str">
            <v>2º Ciclo</v>
          </cell>
          <cell r="F4" t="str">
            <v>Entre 2 e 3 anos</v>
          </cell>
        </row>
        <row r="5">
          <cell r="E5" t="str">
            <v>9º ano</v>
          </cell>
          <cell r="F5" t="str">
            <v>Mais de 3 anos</v>
          </cell>
        </row>
        <row r="6">
          <cell r="E6" t="str">
            <v>12º ano</v>
          </cell>
        </row>
        <row r="7">
          <cell r="E7" t="str">
            <v>Licenciatura</v>
          </cell>
        </row>
        <row r="8">
          <cell r="E8" t="str">
            <v>Não se aplica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 Global"/>
      <sheetName val="HelpPessoal"/>
      <sheetName val="Painel"/>
      <sheetName val="Pessoal"/>
      <sheetName val="Projectos"/>
      <sheetName val="HelpCC"/>
      <sheetName val="HelpP"/>
      <sheetName val="HelpInf"/>
      <sheetName val="Novos Projectos"/>
      <sheetName val="OI's"/>
      <sheetName val="C_Exploração"/>
      <sheetName val="Indicadores"/>
      <sheetName val="Calc"/>
      <sheetName val="Tab_2"/>
      <sheetName val="Unidades"/>
      <sheetName val="All"/>
      <sheetName val="Tabe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17C75-7D24-42FE-B120-31039A15E222}">
  <dimension ref="A1:P38"/>
  <sheetViews>
    <sheetView showGridLines="0" tabSelected="1" zoomScaleNormal="100" zoomScaleSheetLayoutView="90" workbookViewId="0">
      <selection activeCell="C1" sqref="C1"/>
    </sheetView>
  </sheetViews>
  <sheetFormatPr defaultColWidth="9.140625" defaultRowHeight="15" x14ac:dyDescent="0.25"/>
  <cols>
    <col min="1" max="1" width="15.7109375" style="1" customWidth="1"/>
    <col min="2" max="2" width="15" style="1" customWidth="1"/>
    <col min="3" max="3" width="40.5703125" style="1" customWidth="1"/>
    <col min="4" max="4" width="11.28515625" style="1" bestFit="1" customWidth="1"/>
    <col min="5" max="5" width="21.140625" style="1" customWidth="1"/>
    <col min="6" max="6" width="14.140625" style="1" customWidth="1"/>
    <col min="7" max="11" width="11.85546875" style="1" customWidth="1"/>
    <col min="12" max="14" width="13" style="1" customWidth="1"/>
    <col min="15" max="15" width="1.5703125" style="1" customWidth="1"/>
    <col min="16" max="16" width="13" style="1" customWidth="1"/>
    <col min="17" max="16384" width="9.140625" style="1"/>
  </cols>
  <sheetData>
    <row r="1" spans="1:16" ht="18.75" x14ac:dyDescent="0.25">
      <c r="A1" s="87" t="s">
        <v>8</v>
      </c>
      <c r="B1" s="88"/>
      <c r="C1" s="128" t="s">
        <v>28</v>
      </c>
    </row>
    <row r="2" spans="1:16" ht="18.75" x14ac:dyDescent="0.25">
      <c r="A2" s="89" t="s">
        <v>6</v>
      </c>
      <c r="B2" s="90"/>
      <c r="C2" s="129" t="s">
        <v>28</v>
      </c>
    </row>
    <row r="4" spans="1:16" ht="21" customHeight="1" x14ac:dyDescent="0.25">
      <c r="A4" s="75" t="s">
        <v>92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6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x14ac:dyDescent="0.25">
      <c r="A6" s="23"/>
      <c r="B6" s="93" t="s">
        <v>24</v>
      </c>
      <c r="C6" s="94"/>
      <c r="D6" s="92" t="s">
        <v>0</v>
      </c>
      <c r="E6" s="74" t="s">
        <v>25</v>
      </c>
      <c r="F6" s="74" t="s">
        <v>47</v>
      </c>
      <c r="G6" s="19" t="s">
        <v>3</v>
      </c>
      <c r="H6" s="18"/>
      <c r="I6" s="18"/>
      <c r="J6" s="18"/>
      <c r="K6" s="18"/>
      <c r="L6" s="18"/>
      <c r="M6" s="18"/>
      <c r="N6" s="18"/>
      <c r="O6"/>
      <c r="P6" s="18"/>
    </row>
    <row r="7" spans="1:16" s="2" customFormat="1" ht="15" customHeight="1" x14ac:dyDescent="0.25">
      <c r="A7" s="24"/>
      <c r="B7" s="95"/>
      <c r="C7" s="96"/>
      <c r="D7" s="92"/>
      <c r="E7" s="74"/>
      <c r="F7" s="74"/>
      <c r="G7" s="17">
        <f ca="1">H7-1</f>
        <v>2025</v>
      </c>
      <c r="H7" s="17">
        <f ca="1">YEAR(TODAY())</f>
        <v>2026</v>
      </c>
      <c r="I7" s="17">
        <f t="shared" ref="I7:K7" ca="1" si="0">H7+1</f>
        <v>2027</v>
      </c>
      <c r="J7" s="17">
        <f t="shared" ca="1" si="0"/>
        <v>2028</v>
      </c>
      <c r="K7" s="17">
        <f t="shared" ca="1" si="0"/>
        <v>2029</v>
      </c>
      <c r="L7" s="17">
        <f t="shared" ref="L7" ca="1" si="1">K7+1</f>
        <v>2030</v>
      </c>
      <c r="M7" s="17">
        <f t="shared" ref="M7" ca="1" si="2">L7+1</f>
        <v>2031</v>
      </c>
      <c r="N7" s="17">
        <f t="shared" ref="N7" ca="1" si="3">M7+1</f>
        <v>2032</v>
      </c>
      <c r="P7" s="16" t="s">
        <v>2</v>
      </c>
    </row>
    <row r="8" spans="1:16" x14ac:dyDescent="0.25">
      <c r="A8" s="22" t="s">
        <v>15</v>
      </c>
      <c r="B8" s="120"/>
      <c r="C8" s="121"/>
      <c r="D8" s="122"/>
      <c r="E8" s="123"/>
      <c r="F8" s="124"/>
      <c r="G8" s="6" t="str">
        <f t="shared" ref="G8:N22" ca="1" si="4">IFERROR(IF(AND($F8+1/$D8-1&gt;=G$7,G$7&gt;=$F8),$E8*$D8,0),"")</f>
        <v/>
      </c>
      <c r="H8" s="6" t="str">
        <f t="shared" ca="1" si="4"/>
        <v/>
      </c>
      <c r="I8" s="6" t="str">
        <f t="shared" ca="1" si="4"/>
        <v/>
      </c>
      <c r="J8" s="6" t="str">
        <f t="shared" ca="1" si="4"/>
        <v/>
      </c>
      <c r="K8" s="6" t="str">
        <f t="shared" ca="1" si="4"/>
        <v/>
      </c>
      <c r="L8" s="6" t="str">
        <f t="shared" ca="1" si="4"/>
        <v/>
      </c>
      <c r="M8" s="6" t="str">
        <f t="shared" ca="1" si="4"/>
        <v/>
      </c>
      <c r="N8" s="6" t="str">
        <f t="shared" ca="1" si="4"/>
        <v/>
      </c>
      <c r="O8" s="2"/>
      <c r="P8" s="5">
        <f t="shared" ref="P8:P22" ca="1" si="5">SUM(G8:N8)</f>
        <v>0</v>
      </c>
    </row>
    <row r="9" spans="1:16" x14ac:dyDescent="0.25">
      <c r="A9" s="21" t="s">
        <v>16</v>
      </c>
      <c r="B9" s="125"/>
      <c r="C9" s="126"/>
      <c r="D9" s="122"/>
      <c r="E9" s="127"/>
      <c r="F9" s="124"/>
      <c r="G9" s="6" t="str">
        <f ca="1">IFERROR(IF(AND($F9+1/$D9-1&gt;=G$7,G$7&gt;=$F9),$E9*$D9,0),"")</f>
        <v/>
      </c>
      <c r="H9" s="6" t="str">
        <f t="shared" ca="1" si="4"/>
        <v/>
      </c>
      <c r="I9" s="6" t="str">
        <f t="shared" ca="1" si="4"/>
        <v/>
      </c>
      <c r="J9" s="6" t="str">
        <f t="shared" ca="1" si="4"/>
        <v/>
      </c>
      <c r="K9" s="6" t="str">
        <f t="shared" ca="1" si="4"/>
        <v/>
      </c>
      <c r="L9" s="6" t="str">
        <f t="shared" ca="1" si="4"/>
        <v/>
      </c>
      <c r="M9" s="6" t="str">
        <f t="shared" ca="1" si="4"/>
        <v/>
      </c>
      <c r="N9" s="6" t="str">
        <f t="shared" ca="1" si="4"/>
        <v/>
      </c>
      <c r="O9" s="2"/>
      <c r="P9" s="5">
        <f t="shared" ca="1" si="5"/>
        <v>0</v>
      </c>
    </row>
    <row r="10" spans="1:16" x14ac:dyDescent="0.25">
      <c r="A10" s="21" t="s">
        <v>17</v>
      </c>
      <c r="B10" s="125"/>
      <c r="C10" s="126"/>
      <c r="D10" s="122"/>
      <c r="E10" s="127"/>
      <c r="F10" s="124"/>
      <c r="G10" s="6" t="str">
        <f t="shared" ref="G10:G22" ca="1" si="6">IFERROR(IF(AND($F10+1/$D10-1&gt;=G$7,G$7&gt;=$F10),$E10*$D10,0),"")</f>
        <v/>
      </c>
      <c r="H10" s="6" t="str">
        <f t="shared" ca="1" si="4"/>
        <v/>
      </c>
      <c r="I10" s="6" t="str">
        <f t="shared" ca="1" si="4"/>
        <v/>
      </c>
      <c r="J10" s="6" t="str">
        <f t="shared" ca="1" si="4"/>
        <v/>
      </c>
      <c r="K10" s="6" t="str">
        <f t="shared" ca="1" si="4"/>
        <v/>
      </c>
      <c r="L10" s="6" t="str">
        <f t="shared" ca="1" si="4"/>
        <v/>
      </c>
      <c r="M10" s="6" t="str">
        <f t="shared" ca="1" si="4"/>
        <v/>
      </c>
      <c r="N10" s="6" t="str">
        <f t="shared" ca="1" si="4"/>
        <v/>
      </c>
      <c r="O10" s="2"/>
      <c r="P10" s="5">
        <f t="shared" ca="1" si="5"/>
        <v>0</v>
      </c>
    </row>
    <row r="11" spans="1:16" x14ac:dyDescent="0.25">
      <c r="A11" s="21" t="s">
        <v>18</v>
      </c>
      <c r="B11" s="125"/>
      <c r="C11" s="126"/>
      <c r="D11" s="122"/>
      <c r="E11" s="127"/>
      <c r="F11" s="124"/>
      <c r="G11" s="6" t="str">
        <f t="shared" ca="1" si="6"/>
        <v/>
      </c>
      <c r="H11" s="6" t="str">
        <f ca="1">IFERROR(IF(AND($F11+1/$D11-1&gt;=H$7,H$7&gt;=$F11),$E11*$D11,0),"")</f>
        <v/>
      </c>
      <c r="I11" s="6" t="str">
        <f ca="1">IFERROR(IF(AND($F11+1/$D11-1&gt;=I$7,I$7&gt;=$F11),$E11*$D11,0),"")</f>
        <v/>
      </c>
      <c r="J11" s="6" t="str">
        <f ca="1">IFERROR(IF(AND($F11+1/$D11-1&gt;=J$7,J$7&gt;=$F11),$E11*$D11,0),"")</f>
        <v/>
      </c>
      <c r="K11" s="6" t="str">
        <f ca="1">IFERROR(IF(AND($F11+1/$D11-1&gt;=K$7,K$7&gt;=$F11),$E11*$D11,0),"")</f>
        <v/>
      </c>
      <c r="L11" s="6" t="str">
        <f t="shared" ca="1" si="4"/>
        <v/>
      </c>
      <c r="M11" s="6" t="str">
        <f t="shared" ca="1" si="4"/>
        <v/>
      </c>
      <c r="N11" s="6" t="str">
        <f t="shared" ca="1" si="4"/>
        <v/>
      </c>
      <c r="O11" s="2"/>
      <c r="P11" s="5">
        <f t="shared" ca="1" si="5"/>
        <v>0</v>
      </c>
    </row>
    <row r="12" spans="1:16" x14ac:dyDescent="0.25">
      <c r="A12" s="21" t="s">
        <v>19</v>
      </c>
      <c r="B12" s="125"/>
      <c r="C12" s="126"/>
      <c r="D12" s="122"/>
      <c r="E12" s="127"/>
      <c r="F12" s="124"/>
      <c r="G12" s="6" t="str">
        <f t="shared" ca="1" si="6"/>
        <v/>
      </c>
      <c r="H12" s="6" t="str">
        <f t="shared" ca="1" si="4"/>
        <v/>
      </c>
      <c r="I12" s="6" t="str">
        <f t="shared" ca="1" si="4"/>
        <v/>
      </c>
      <c r="J12" s="6" t="str">
        <f t="shared" ca="1" si="4"/>
        <v/>
      </c>
      <c r="K12" s="6" t="str">
        <f t="shared" ca="1" si="4"/>
        <v/>
      </c>
      <c r="L12" s="6" t="str">
        <f t="shared" ca="1" si="4"/>
        <v/>
      </c>
      <c r="M12" s="6" t="str">
        <f t="shared" ca="1" si="4"/>
        <v/>
      </c>
      <c r="N12" s="6" t="str">
        <f t="shared" ca="1" si="4"/>
        <v/>
      </c>
      <c r="O12" s="2"/>
      <c r="P12" s="5">
        <f t="shared" ca="1" si="5"/>
        <v>0</v>
      </c>
    </row>
    <row r="13" spans="1:16" x14ac:dyDescent="0.25">
      <c r="A13" s="21" t="s">
        <v>20</v>
      </c>
      <c r="B13" s="125"/>
      <c r="C13" s="126"/>
      <c r="D13" s="122"/>
      <c r="E13" s="127"/>
      <c r="F13" s="124"/>
      <c r="G13" s="6" t="str">
        <f t="shared" ca="1" si="6"/>
        <v/>
      </c>
      <c r="H13" s="6" t="str">
        <f t="shared" ca="1" si="4"/>
        <v/>
      </c>
      <c r="I13" s="6" t="str">
        <f t="shared" ca="1" si="4"/>
        <v/>
      </c>
      <c r="J13" s="6" t="str">
        <f t="shared" ca="1" si="4"/>
        <v/>
      </c>
      <c r="K13" s="6" t="str">
        <f t="shared" ca="1" si="4"/>
        <v/>
      </c>
      <c r="L13" s="6" t="str">
        <f t="shared" ca="1" si="4"/>
        <v/>
      </c>
      <c r="M13" s="6" t="str">
        <f t="shared" ca="1" si="4"/>
        <v/>
      </c>
      <c r="N13" s="6" t="str">
        <f t="shared" ca="1" si="4"/>
        <v/>
      </c>
      <c r="O13" s="2"/>
      <c r="P13" s="5">
        <f t="shared" ca="1" si="5"/>
        <v>0</v>
      </c>
    </row>
    <row r="14" spans="1:16" x14ac:dyDescent="0.25">
      <c r="A14" s="21" t="s">
        <v>21</v>
      </c>
      <c r="B14" s="125"/>
      <c r="C14" s="126"/>
      <c r="D14" s="122"/>
      <c r="E14" s="127"/>
      <c r="F14" s="124"/>
      <c r="G14" s="6" t="str">
        <f t="shared" ca="1" si="6"/>
        <v/>
      </c>
      <c r="H14" s="6" t="str">
        <f t="shared" ca="1" si="4"/>
        <v/>
      </c>
      <c r="I14" s="6" t="str">
        <f t="shared" ca="1" si="4"/>
        <v/>
      </c>
      <c r="J14" s="6" t="str">
        <f t="shared" ca="1" si="4"/>
        <v/>
      </c>
      <c r="K14" s="6" t="str">
        <f t="shared" ca="1" si="4"/>
        <v/>
      </c>
      <c r="L14" s="6" t="str">
        <f t="shared" ca="1" si="4"/>
        <v/>
      </c>
      <c r="M14" s="6" t="str">
        <f t="shared" ca="1" si="4"/>
        <v/>
      </c>
      <c r="N14" s="6" t="str">
        <f t="shared" ca="1" si="4"/>
        <v/>
      </c>
      <c r="O14" s="2"/>
      <c r="P14" s="5">
        <f t="shared" ca="1" si="5"/>
        <v>0</v>
      </c>
    </row>
    <row r="15" spans="1:16" x14ac:dyDescent="0.25">
      <c r="A15" s="21" t="s">
        <v>22</v>
      </c>
      <c r="B15" s="125"/>
      <c r="C15" s="126"/>
      <c r="D15" s="122"/>
      <c r="E15" s="127"/>
      <c r="F15" s="124"/>
      <c r="G15" s="6" t="str">
        <f t="shared" ca="1" si="6"/>
        <v/>
      </c>
      <c r="H15" s="6" t="str">
        <f t="shared" ca="1" si="4"/>
        <v/>
      </c>
      <c r="I15" s="6" t="str">
        <f t="shared" ca="1" si="4"/>
        <v/>
      </c>
      <c r="J15" s="6" t="str">
        <f t="shared" ca="1" si="4"/>
        <v/>
      </c>
      <c r="K15" s="6" t="str">
        <f t="shared" ca="1" si="4"/>
        <v/>
      </c>
      <c r="L15" s="6" t="str">
        <f t="shared" ca="1" si="4"/>
        <v/>
      </c>
      <c r="M15" s="6" t="str">
        <f t="shared" ca="1" si="4"/>
        <v/>
      </c>
      <c r="N15" s="6" t="str">
        <f t="shared" ca="1" si="4"/>
        <v/>
      </c>
      <c r="O15" s="2"/>
      <c r="P15" s="5">
        <f t="shared" ca="1" si="5"/>
        <v>0</v>
      </c>
    </row>
    <row r="16" spans="1:16" x14ac:dyDescent="0.25">
      <c r="A16" s="21" t="s">
        <v>23</v>
      </c>
      <c r="B16" s="125"/>
      <c r="C16" s="126"/>
      <c r="D16" s="122"/>
      <c r="E16" s="127"/>
      <c r="F16" s="124"/>
      <c r="G16" s="6" t="str">
        <f t="shared" ca="1" si="6"/>
        <v/>
      </c>
      <c r="H16" s="6" t="str">
        <f t="shared" ca="1" si="4"/>
        <v/>
      </c>
      <c r="I16" s="6" t="str">
        <f t="shared" ca="1" si="4"/>
        <v/>
      </c>
      <c r="J16" s="6" t="str">
        <f t="shared" ca="1" si="4"/>
        <v/>
      </c>
      <c r="K16" s="6" t="str">
        <f t="shared" ca="1" si="4"/>
        <v/>
      </c>
      <c r="L16" s="6" t="str">
        <f t="shared" ca="1" si="4"/>
        <v/>
      </c>
      <c r="M16" s="6" t="str">
        <f t="shared" ca="1" si="4"/>
        <v/>
      </c>
      <c r="N16" s="6" t="str">
        <f t="shared" ca="1" si="4"/>
        <v/>
      </c>
      <c r="O16" s="2"/>
      <c r="P16" s="5">
        <f t="shared" ca="1" si="5"/>
        <v>0</v>
      </c>
    </row>
    <row r="17" spans="1:16" x14ac:dyDescent="0.25">
      <c r="A17" s="21" t="s">
        <v>9</v>
      </c>
      <c r="B17" s="125"/>
      <c r="C17" s="126"/>
      <c r="D17" s="122"/>
      <c r="E17" s="127"/>
      <c r="F17" s="124"/>
      <c r="G17" s="6" t="str">
        <f t="shared" ca="1" si="6"/>
        <v/>
      </c>
      <c r="H17" s="6" t="str">
        <f t="shared" ca="1" si="4"/>
        <v/>
      </c>
      <c r="I17" s="6" t="str">
        <f t="shared" ca="1" si="4"/>
        <v/>
      </c>
      <c r="J17" s="6" t="str">
        <f t="shared" ca="1" si="4"/>
        <v/>
      </c>
      <c r="K17" s="6" t="str">
        <f t="shared" ca="1" si="4"/>
        <v/>
      </c>
      <c r="L17" s="6" t="str">
        <f t="shared" ca="1" si="4"/>
        <v/>
      </c>
      <c r="M17" s="6" t="str">
        <f t="shared" ca="1" si="4"/>
        <v/>
      </c>
      <c r="N17" s="6" t="str">
        <f t="shared" ca="1" si="4"/>
        <v/>
      </c>
      <c r="O17" s="2"/>
      <c r="P17" s="5">
        <f t="shared" ca="1" si="5"/>
        <v>0</v>
      </c>
    </row>
    <row r="18" spans="1:16" x14ac:dyDescent="0.25">
      <c r="A18" s="21" t="s">
        <v>10</v>
      </c>
      <c r="B18" s="125"/>
      <c r="C18" s="126"/>
      <c r="D18" s="122"/>
      <c r="E18" s="127"/>
      <c r="F18" s="124"/>
      <c r="G18" s="6" t="str">
        <f t="shared" ca="1" si="6"/>
        <v/>
      </c>
      <c r="H18" s="6" t="str">
        <f t="shared" ca="1" si="4"/>
        <v/>
      </c>
      <c r="I18" s="6" t="str">
        <f t="shared" ca="1" si="4"/>
        <v/>
      </c>
      <c r="J18" s="6" t="str">
        <f t="shared" ca="1" si="4"/>
        <v/>
      </c>
      <c r="K18" s="6" t="str">
        <f t="shared" ca="1" si="4"/>
        <v/>
      </c>
      <c r="L18" s="6" t="str">
        <f t="shared" ca="1" si="4"/>
        <v/>
      </c>
      <c r="M18" s="6" t="str">
        <f t="shared" ca="1" si="4"/>
        <v/>
      </c>
      <c r="N18" s="6" t="str">
        <f t="shared" ca="1" si="4"/>
        <v/>
      </c>
      <c r="O18" s="2"/>
      <c r="P18" s="5">
        <f t="shared" ca="1" si="5"/>
        <v>0</v>
      </c>
    </row>
    <row r="19" spans="1:16" x14ac:dyDescent="0.25">
      <c r="A19" s="21" t="s">
        <v>11</v>
      </c>
      <c r="B19" s="125"/>
      <c r="C19" s="126"/>
      <c r="D19" s="122"/>
      <c r="E19" s="127"/>
      <c r="F19" s="124"/>
      <c r="G19" s="6" t="str">
        <f t="shared" ca="1" si="6"/>
        <v/>
      </c>
      <c r="H19" s="6" t="str">
        <f t="shared" ca="1" si="4"/>
        <v/>
      </c>
      <c r="I19" s="6" t="str">
        <f t="shared" ca="1" si="4"/>
        <v/>
      </c>
      <c r="J19" s="6" t="str">
        <f t="shared" ca="1" si="4"/>
        <v/>
      </c>
      <c r="K19" s="6" t="str">
        <f t="shared" ca="1" si="4"/>
        <v/>
      </c>
      <c r="L19" s="6" t="str">
        <f t="shared" ca="1" si="4"/>
        <v/>
      </c>
      <c r="M19" s="6" t="str">
        <f t="shared" ca="1" si="4"/>
        <v/>
      </c>
      <c r="N19" s="6" t="str">
        <f t="shared" ca="1" si="4"/>
        <v/>
      </c>
      <c r="O19" s="2"/>
      <c r="P19" s="5">
        <f t="shared" ca="1" si="5"/>
        <v>0</v>
      </c>
    </row>
    <row r="20" spans="1:16" x14ac:dyDescent="0.25">
      <c r="A20" s="21" t="s">
        <v>12</v>
      </c>
      <c r="B20" s="125"/>
      <c r="C20" s="126"/>
      <c r="D20" s="122"/>
      <c r="E20" s="127"/>
      <c r="F20" s="124"/>
      <c r="G20" s="6" t="str">
        <f t="shared" ca="1" si="6"/>
        <v/>
      </c>
      <c r="H20" s="6" t="str">
        <f t="shared" ca="1" si="4"/>
        <v/>
      </c>
      <c r="I20" s="6" t="str">
        <f t="shared" ca="1" si="4"/>
        <v/>
      </c>
      <c r="J20" s="6" t="str">
        <f t="shared" ca="1" si="4"/>
        <v/>
      </c>
      <c r="K20" s="6" t="str">
        <f t="shared" ca="1" si="4"/>
        <v/>
      </c>
      <c r="L20" s="6" t="str">
        <f t="shared" ca="1" si="4"/>
        <v/>
      </c>
      <c r="M20" s="6" t="str">
        <f t="shared" ca="1" si="4"/>
        <v/>
      </c>
      <c r="N20" s="6" t="str">
        <f t="shared" ca="1" si="4"/>
        <v/>
      </c>
      <c r="O20" s="2"/>
      <c r="P20" s="5">
        <f t="shared" ca="1" si="5"/>
        <v>0</v>
      </c>
    </row>
    <row r="21" spans="1:16" x14ac:dyDescent="0.25">
      <c r="A21" s="21" t="s">
        <v>13</v>
      </c>
      <c r="B21" s="125"/>
      <c r="C21" s="126"/>
      <c r="D21" s="122"/>
      <c r="E21" s="127"/>
      <c r="F21" s="124"/>
      <c r="G21" s="6" t="str">
        <f t="shared" ca="1" si="6"/>
        <v/>
      </c>
      <c r="H21" s="6" t="str">
        <f t="shared" ca="1" si="4"/>
        <v/>
      </c>
      <c r="I21" s="6" t="str">
        <f t="shared" ca="1" si="4"/>
        <v/>
      </c>
      <c r="J21" s="6" t="str">
        <f t="shared" ca="1" si="4"/>
        <v/>
      </c>
      <c r="K21" s="6" t="str">
        <f t="shared" ca="1" si="4"/>
        <v/>
      </c>
      <c r="L21" s="6" t="str">
        <f t="shared" ca="1" si="4"/>
        <v/>
      </c>
      <c r="M21" s="6" t="str">
        <f t="shared" ca="1" si="4"/>
        <v/>
      </c>
      <c r="N21" s="6" t="str">
        <f t="shared" ca="1" si="4"/>
        <v/>
      </c>
      <c r="O21" s="2"/>
      <c r="P21" s="5">
        <f t="shared" ca="1" si="5"/>
        <v>0</v>
      </c>
    </row>
    <row r="22" spans="1:16" x14ac:dyDescent="0.25">
      <c r="A22" s="21" t="s">
        <v>14</v>
      </c>
      <c r="B22" s="125"/>
      <c r="C22" s="126"/>
      <c r="D22" s="122"/>
      <c r="E22" s="127"/>
      <c r="F22" s="124"/>
      <c r="G22" s="6" t="str">
        <f t="shared" ca="1" si="6"/>
        <v/>
      </c>
      <c r="H22" s="6" t="str">
        <f t="shared" ca="1" si="4"/>
        <v/>
      </c>
      <c r="I22" s="6" t="str">
        <f t="shared" ca="1" si="4"/>
        <v/>
      </c>
      <c r="J22" s="6" t="str">
        <f t="shared" ca="1" si="4"/>
        <v/>
      </c>
      <c r="K22" s="6" t="str">
        <f t="shared" ca="1" si="4"/>
        <v/>
      </c>
      <c r="L22" s="6" t="str">
        <f t="shared" ca="1" si="4"/>
        <v/>
      </c>
      <c r="M22" s="6" t="str">
        <f t="shared" ca="1" si="4"/>
        <v/>
      </c>
      <c r="N22" s="6" t="str">
        <f t="shared" ca="1" si="4"/>
        <v/>
      </c>
      <c r="O22" s="2"/>
      <c r="P22" s="5">
        <f t="shared" ca="1" si="5"/>
        <v>0</v>
      </c>
    </row>
    <row r="23" spans="1:16" x14ac:dyDescent="0.25">
      <c r="C23" s="29"/>
      <c r="D23" s="20" t="s">
        <v>26</v>
      </c>
      <c r="E23" s="30">
        <f>SUM(E8:E22)</f>
        <v>0</v>
      </c>
      <c r="G23" s="3"/>
      <c r="H23" s="3"/>
      <c r="I23" s="3"/>
      <c r="J23" s="3"/>
      <c r="K23" s="3"/>
      <c r="L23" s="3"/>
      <c r="M23" s="3"/>
      <c r="N23" s="3"/>
    </row>
    <row r="24" spans="1:16" x14ac:dyDescent="0.25">
      <c r="C24" s="7"/>
      <c r="G24" s="3"/>
      <c r="H24" s="3"/>
      <c r="I24" s="3"/>
      <c r="J24" s="3"/>
      <c r="K24" s="3"/>
      <c r="L24" s="3"/>
      <c r="M24" s="3"/>
      <c r="N24" s="3"/>
    </row>
    <row r="25" spans="1:16" s="2" customFormat="1" x14ac:dyDescent="0.25">
      <c r="A25" s="91" t="s">
        <v>4</v>
      </c>
      <c r="B25" s="91"/>
      <c r="C25" s="91"/>
      <c r="D25" s="91"/>
      <c r="E25" s="91"/>
      <c r="G25" s="35">
        <f ca="1">SUM(G8:G22)</f>
        <v>0</v>
      </c>
      <c r="H25" s="4">
        <f t="shared" ref="H25:N25" ca="1" si="7">SUM(H8:H22)</f>
        <v>0</v>
      </c>
      <c r="I25" s="4">
        <f t="shared" ca="1" si="7"/>
        <v>0</v>
      </c>
      <c r="J25" s="4">
        <f t="shared" ca="1" si="7"/>
        <v>0</v>
      </c>
      <c r="K25" s="4">
        <f t="shared" ca="1" si="7"/>
        <v>0</v>
      </c>
      <c r="L25" s="4">
        <f t="shared" ca="1" si="7"/>
        <v>0</v>
      </c>
      <c r="M25" s="4">
        <f t="shared" ca="1" si="7"/>
        <v>0</v>
      </c>
      <c r="N25" s="4">
        <f t="shared" ca="1" si="7"/>
        <v>0</v>
      </c>
      <c r="P25"/>
    </row>
    <row r="27" spans="1:16" ht="15.75" thickBot="1" x14ac:dyDescent="0.3"/>
    <row r="28" spans="1:16" ht="21.75" customHeight="1" thickBot="1" x14ac:dyDescent="0.3">
      <c r="B28" s="83" t="s">
        <v>45</v>
      </c>
      <c r="C28" s="84"/>
      <c r="D28" s="84"/>
      <c r="E28" s="84"/>
      <c r="F28" s="85"/>
      <c r="G28"/>
    </row>
    <row r="29" spans="1:16" ht="30" customHeight="1" x14ac:dyDescent="0.25">
      <c r="B29" s="86" t="s">
        <v>29</v>
      </c>
      <c r="C29" s="80"/>
      <c r="D29" s="80" t="s">
        <v>30</v>
      </c>
      <c r="E29" s="80"/>
      <c r="F29" s="32" t="s">
        <v>43</v>
      </c>
    </row>
    <row r="30" spans="1:16" ht="20.25" customHeight="1" x14ac:dyDescent="0.25">
      <c r="B30" s="76" t="s">
        <v>31</v>
      </c>
      <c r="C30" s="77"/>
      <c r="D30" s="81" t="s">
        <v>32</v>
      </c>
      <c r="E30" s="81"/>
      <c r="F30" s="33" t="s">
        <v>33</v>
      </c>
    </row>
    <row r="31" spans="1:16" ht="20.25" customHeight="1" x14ac:dyDescent="0.25">
      <c r="B31" s="76" t="s">
        <v>34</v>
      </c>
      <c r="C31" s="77"/>
      <c r="D31" s="81" t="s">
        <v>35</v>
      </c>
      <c r="E31" s="81"/>
      <c r="F31" s="33" t="s">
        <v>36</v>
      </c>
    </row>
    <row r="32" spans="1:16" ht="20.25" customHeight="1" x14ac:dyDescent="0.25">
      <c r="B32" s="76" t="s">
        <v>37</v>
      </c>
      <c r="C32" s="77"/>
      <c r="D32" s="81" t="s">
        <v>42</v>
      </c>
      <c r="E32" s="81"/>
      <c r="F32" s="33" t="s">
        <v>38</v>
      </c>
      <c r="H32" s="25"/>
    </row>
    <row r="33" spans="2:6" ht="20.25" customHeight="1" x14ac:dyDescent="0.25">
      <c r="B33" s="76" t="s">
        <v>39</v>
      </c>
      <c r="C33" s="77"/>
      <c r="D33" s="81">
        <v>0.2</v>
      </c>
      <c r="E33" s="81"/>
      <c r="F33" s="33">
        <v>5</v>
      </c>
    </row>
    <row r="34" spans="2:6" ht="20.25" customHeight="1" thickBot="1" x14ac:dyDescent="0.3">
      <c r="B34" s="78" t="s">
        <v>40</v>
      </c>
      <c r="C34" s="79"/>
      <c r="D34" s="82">
        <v>0</v>
      </c>
      <c r="E34" s="82"/>
      <c r="F34" s="34" t="s">
        <v>41</v>
      </c>
    </row>
    <row r="35" spans="2:6" ht="15.75" thickBot="1" x14ac:dyDescent="0.3">
      <c r="C35"/>
      <c r="D35"/>
      <c r="E35"/>
      <c r="F35"/>
    </row>
    <row r="36" spans="2:6" ht="15" customHeight="1" x14ac:dyDescent="0.25">
      <c r="B36" s="20" t="s">
        <v>44</v>
      </c>
      <c r="C36" s="65" t="s">
        <v>48</v>
      </c>
      <c r="D36" s="66"/>
      <c r="E36" s="66"/>
      <c r="F36" s="67"/>
    </row>
    <row r="37" spans="2:6" x14ac:dyDescent="0.25">
      <c r="B37" s="2"/>
      <c r="C37" s="68"/>
      <c r="D37" s="69"/>
      <c r="E37" s="69"/>
      <c r="F37" s="70"/>
    </row>
    <row r="38" spans="2:6" ht="15.75" thickBot="1" x14ac:dyDescent="0.3">
      <c r="B38" s="2"/>
      <c r="C38" s="71" t="s">
        <v>46</v>
      </c>
      <c r="D38" s="72"/>
      <c r="E38" s="72"/>
      <c r="F38" s="73"/>
    </row>
  </sheetData>
  <sheetProtection algorithmName="SHA-512" hashValue="IMvs4I4RWlMlzT8/o8d/9AYd0JS4+5iXZWtOr3fJBAKN7+z97NNVTy99lfRf4WGQMzBw9WxRjaJSWO2Dj27wIQ==" saltValue="0/5UruthjfG/OzvCoa0b2g==" spinCount="100000" sheet="1" objects="1" scenarios="1"/>
  <mergeCells count="38">
    <mergeCell ref="B8:C8"/>
    <mergeCell ref="B22:C22"/>
    <mergeCell ref="B6:C7"/>
    <mergeCell ref="B14:C14"/>
    <mergeCell ref="B15:C15"/>
    <mergeCell ref="B16:C16"/>
    <mergeCell ref="B30:C30"/>
    <mergeCell ref="A1:B1"/>
    <mergeCell ref="A2:B2"/>
    <mergeCell ref="B19:C19"/>
    <mergeCell ref="B20:C20"/>
    <mergeCell ref="B21:C21"/>
    <mergeCell ref="B17:C17"/>
    <mergeCell ref="B18:C18"/>
    <mergeCell ref="B9:C9"/>
    <mergeCell ref="B10:C10"/>
    <mergeCell ref="B11:C11"/>
    <mergeCell ref="B12:C12"/>
    <mergeCell ref="B13:C13"/>
    <mergeCell ref="A25:E25"/>
    <mergeCell ref="D6:D7"/>
    <mergeCell ref="E6:E7"/>
    <mergeCell ref="C36:F37"/>
    <mergeCell ref="C38:F38"/>
    <mergeCell ref="F6:F7"/>
    <mergeCell ref="A4:P4"/>
    <mergeCell ref="B31:C31"/>
    <mergeCell ref="B32:C32"/>
    <mergeCell ref="B33:C33"/>
    <mergeCell ref="B34:C34"/>
    <mergeCell ref="D29:E29"/>
    <mergeCell ref="D30:E30"/>
    <mergeCell ref="D31:E31"/>
    <mergeCell ref="D32:E32"/>
    <mergeCell ref="D33:E33"/>
    <mergeCell ref="D34:E34"/>
    <mergeCell ref="B28:F28"/>
    <mergeCell ref="B29:C29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7" orientation="landscape" r:id="rId1"/>
  <headerFooter>
    <oddHeader>&amp;C&amp;G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0E0F2-D7E6-48B1-85E5-5340E9D3B763}">
  <dimension ref="A1:K31"/>
  <sheetViews>
    <sheetView showGridLines="0" zoomScaleNormal="100" zoomScaleSheetLayoutView="70" workbookViewId="0">
      <pane ySplit="6" topLeftCell="A7" activePane="bottomLeft" state="frozen"/>
      <selection pane="bottomLeft" activeCell="B1" sqref="B1"/>
    </sheetView>
  </sheetViews>
  <sheetFormatPr defaultColWidth="9.140625" defaultRowHeight="15" x14ac:dyDescent="0.25"/>
  <cols>
    <col min="1" max="1" width="30.7109375" style="8" customWidth="1"/>
    <col min="2" max="2" width="46.85546875" style="8" customWidth="1"/>
    <col min="3" max="9" width="13.140625" style="8" bestFit="1" customWidth="1"/>
    <col min="10" max="11" width="13.140625" style="8" customWidth="1"/>
    <col min="12" max="16384" width="9.140625" style="8"/>
  </cols>
  <sheetData>
    <row r="1" spans="1:11" ht="18.75" x14ac:dyDescent="0.3">
      <c r="A1" s="31" t="s">
        <v>8</v>
      </c>
      <c r="B1" s="26" t="str">
        <f>Investimento!C1</f>
        <v>-</v>
      </c>
    </row>
    <row r="2" spans="1:11" ht="18.75" x14ac:dyDescent="0.3">
      <c r="A2" s="31" t="s">
        <v>6</v>
      </c>
      <c r="B2" s="26" t="str">
        <f>Investimento!C2</f>
        <v>-</v>
      </c>
    </row>
    <row r="4" spans="1:11" ht="21" customHeight="1" x14ac:dyDescent="0.25">
      <c r="A4" s="99" t="s">
        <v>49</v>
      </c>
      <c r="B4" s="100"/>
      <c r="C4" s="100"/>
      <c r="D4" s="100"/>
      <c r="E4" s="100"/>
      <c r="F4" s="100"/>
      <c r="G4" s="100"/>
      <c r="H4" s="100"/>
      <c r="I4" s="100"/>
      <c r="J4" s="100"/>
      <c r="K4" s="101"/>
    </row>
    <row r="6" spans="1:11" ht="30" customHeight="1" x14ac:dyDescent="0.25">
      <c r="A6" s="102" t="s">
        <v>50</v>
      </c>
      <c r="B6" s="103"/>
      <c r="C6" s="37" t="s">
        <v>51</v>
      </c>
      <c r="D6" s="38">
        <f ca="1">E6-1</f>
        <v>2025</v>
      </c>
      <c r="E6" s="15">
        <f ca="1">Investimento!$H$7</f>
        <v>2026</v>
      </c>
      <c r="F6" s="15">
        <f ca="1">E6+1</f>
        <v>2027</v>
      </c>
      <c r="G6" s="15">
        <f t="shared" ref="G6:K6" ca="1" si="0">F6+1</f>
        <v>2028</v>
      </c>
      <c r="H6" s="15">
        <f t="shared" ca="1" si="0"/>
        <v>2029</v>
      </c>
      <c r="I6" s="15">
        <f t="shared" ca="1" si="0"/>
        <v>2030</v>
      </c>
      <c r="J6" s="15">
        <f t="shared" ca="1" si="0"/>
        <v>2031</v>
      </c>
      <c r="K6" s="15">
        <f t="shared" ca="1" si="0"/>
        <v>2032</v>
      </c>
    </row>
    <row r="7" spans="1:11" x14ac:dyDescent="0.25">
      <c r="A7" s="104" t="s">
        <v>52</v>
      </c>
      <c r="B7" s="105"/>
      <c r="C7" s="39" t="s">
        <v>53</v>
      </c>
      <c r="D7" s="40"/>
      <c r="E7" s="40"/>
      <c r="F7" s="40"/>
      <c r="G7" s="40"/>
      <c r="H7" s="40"/>
      <c r="I7" s="40"/>
      <c r="J7" s="40"/>
      <c r="K7" s="40"/>
    </row>
    <row r="8" spans="1:11" x14ac:dyDescent="0.25">
      <c r="A8" s="97" t="s">
        <v>54</v>
      </c>
      <c r="B8" s="98"/>
      <c r="C8" s="41" t="s">
        <v>53</v>
      </c>
      <c r="D8" s="42"/>
      <c r="E8" s="42"/>
      <c r="F8" s="42"/>
      <c r="G8" s="42"/>
      <c r="H8" s="42"/>
      <c r="I8" s="42"/>
      <c r="J8" s="42"/>
      <c r="K8" s="42"/>
    </row>
    <row r="9" spans="1:11" x14ac:dyDescent="0.25">
      <c r="A9" s="97" t="s">
        <v>55</v>
      </c>
      <c r="B9" s="98"/>
      <c r="C9" s="41" t="s">
        <v>53</v>
      </c>
      <c r="D9" s="42"/>
      <c r="E9" s="42"/>
      <c r="F9" s="42"/>
      <c r="G9" s="42"/>
      <c r="H9" s="42"/>
      <c r="I9" s="42"/>
      <c r="J9" s="42"/>
      <c r="K9" s="42"/>
    </row>
    <row r="10" spans="1:11" x14ac:dyDescent="0.25">
      <c r="A10" s="97" t="s">
        <v>56</v>
      </c>
      <c r="B10" s="98"/>
      <c r="C10" s="41" t="s">
        <v>53</v>
      </c>
      <c r="D10" s="130"/>
      <c r="E10" s="130"/>
      <c r="F10" s="130"/>
      <c r="G10" s="130"/>
      <c r="H10" s="130"/>
      <c r="I10" s="130"/>
      <c r="J10" s="130"/>
      <c r="K10" s="130"/>
    </row>
    <row r="11" spans="1:11" x14ac:dyDescent="0.25">
      <c r="A11" s="97" t="s">
        <v>57</v>
      </c>
      <c r="B11" s="98"/>
      <c r="C11" s="41" t="s">
        <v>53</v>
      </c>
      <c r="D11" s="130"/>
      <c r="E11" s="130"/>
      <c r="F11" s="130"/>
      <c r="G11" s="130"/>
      <c r="H11" s="130"/>
      <c r="I11" s="130"/>
      <c r="J11" s="130"/>
      <c r="K11" s="130"/>
    </row>
    <row r="12" spans="1:11" x14ac:dyDescent="0.25">
      <c r="A12" s="97" t="s">
        <v>58</v>
      </c>
      <c r="B12" s="98"/>
      <c r="C12" s="41" t="s">
        <v>28</v>
      </c>
      <c r="D12" s="130"/>
      <c r="E12" s="130"/>
      <c r="F12" s="130"/>
      <c r="G12" s="130"/>
      <c r="H12" s="130"/>
      <c r="I12" s="130"/>
      <c r="J12" s="130"/>
      <c r="K12" s="130"/>
    </row>
    <row r="13" spans="1:11" x14ac:dyDescent="0.25">
      <c r="A13" s="97" t="s">
        <v>59</v>
      </c>
      <c r="B13" s="98"/>
      <c r="C13" s="41" t="s">
        <v>28</v>
      </c>
      <c r="D13" s="130"/>
      <c r="E13" s="130"/>
      <c r="F13" s="130"/>
      <c r="G13" s="130"/>
      <c r="H13" s="130"/>
      <c r="I13" s="130"/>
      <c r="J13" s="130"/>
      <c r="K13" s="130"/>
    </row>
    <row r="14" spans="1:11" x14ac:dyDescent="0.25">
      <c r="A14" s="97" t="s">
        <v>60</v>
      </c>
      <c r="B14" s="98"/>
      <c r="C14" s="41" t="s">
        <v>28</v>
      </c>
      <c r="D14" s="130"/>
      <c r="E14" s="130"/>
      <c r="F14" s="130"/>
      <c r="G14" s="130"/>
      <c r="H14" s="130"/>
      <c r="I14" s="130"/>
      <c r="J14" s="130"/>
      <c r="K14" s="130"/>
    </row>
    <row r="15" spans="1:11" x14ac:dyDescent="0.25">
      <c r="A15" s="97" t="s">
        <v>61</v>
      </c>
      <c r="B15" s="98"/>
      <c r="C15" s="41" t="s">
        <v>28</v>
      </c>
      <c r="D15" s="130"/>
      <c r="E15" s="130"/>
      <c r="F15" s="130"/>
      <c r="G15" s="130"/>
      <c r="H15" s="130"/>
      <c r="I15" s="130"/>
      <c r="J15" s="130"/>
      <c r="K15" s="130"/>
    </row>
    <row r="16" spans="1:11" x14ac:dyDescent="0.25">
      <c r="A16" s="97" t="s">
        <v>62</v>
      </c>
      <c r="B16" s="98"/>
      <c r="C16" s="41" t="s">
        <v>28</v>
      </c>
      <c r="D16" s="130"/>
      <c r="E16" s="130"/>
      <c r="F16" s="130"/>
      <c r="G16" s="130"/>
      <c r="H16" s="130"/>
      <c r="I16" s="130"/>
      <c r="J16" s="130"/>
      <c r="K16" s="130"/>
    </row>
    <row r="17" spans="1:11" x14ac:dyDescent="0.25">
      <c r="A17" s="97" t="s">
        <v>63</v>
      </c>
      <c r="B17" s="98"/>
      <c r="C17" s="41" t="s">
        <v>28</v>
      </c>
      <c r="D17" s="130"/>
      <c r="E17" s="130"/>
      <c r="F17" s="130"/>
      <c r="G17" s="130"/>
      <c r="H17" s="130"/>
      <c r="I17" s="130"/>
      <c r="J17" s="130"/>
      <c r="K17" s="130"/>
    </row>
    <row r="18" spans="1:11" x14ac:dyDescent="0.25">
      <c r="A18" s="97" t="s">
        <v>64</v>
      </c>
      <c r="B18" s="98"/>
      <c r="C18" s="41" t="s">
        <v>28</v>
      </c>
      <c r="D18" s="130"/>
      <c r="E18" s="130"/>
      <c r="F18" s="130"/>
      <c r="G18" s="130"/>
      <c r="H18" s="130"/>
      <c r="I18" s="130"/>
      <c r="J18" s="130"/>
      <c r="K18" s="130"/>
    </row>
    <row r="19" spans="1:11" x14ac:dyDescent="0.25">
      <c r="A19" s="97" t="s">
        <v>65</v>
      </c>
      <c r="B19" s="98"/>
      <c r="C19" s="41" t="s">
        <v>28</v>
      </c>
      <c r="D19" s="130"/>
      <c r="E19" s="130"/>
      <c r="F19" s="130"/>
      <c r="G19" s="130"/>
      <c r="H19" s="130"/>
      <c r="I19" s="130"/>
      <c r="J19" s="130"/>
      <c r="K19" s="130"/>
    </row>
    <row r="20" spans="1:11" x14ac:dyDescent="0.25">
      <c r="A20" s="97" t="s">
        <v>66</v>
      </c>
      <c r="B20" s="98"/>
      <c r="C20" s="41" t="s">
        <v>53</v>
      </c>
      <c r="D20" s="130"/>
      <c r="E20" s="130"/>
      <c r="F20" s="130"/>
      <c r="G20" s="130"/>
      <c r="H20" s="130"/>
      <c r="I20" s="130"/>
      <c r="J20" s="130"/>
      <c r="K20" s="130"/>
    </row>
    <row r="21" spans="1:11" x14ac:dyDescent="0.25">
      <c r="A21" s="97" t="s">
        <v>67</v>
      </c>
      <c r="B21" s="98"/>
      <c r="C21" s="41" t="s">
        <v>28</v>
      </c>
      <c r="D21" s="131"/>
      <c r="E21" s="131"/>
      <c r="F21" s="131"/>
      <c r="G21" s="131"/>
      <c r="H21" s="131"/>
      <c r="I21" s="131"/>
      <c r="J21" s="131"/>
      <c r="K21" s="131"/>
    </row>
    <row r="22" spans="1:11" ht="35.25" customHeight="1" x14ac:dyDescent="0.25">
      <c r="A22" s="106" t="s">
        <v>68</v>
      </c>
      <c r="B22" s="107"/>
      <c r="C22" s="43" t="s">
        <v>69</v>
      </c>
      <c r="D22" s="44">
        <f>D7+D8+D9+D10+D11-D12-D13-D14-D15-D16-D17-D18-D19+D20-D21</f>
        <v>0</v>
      </c>
      <c r="E22" s="44">
        <f t="shared" ref="E22:K22" si="1">E7+E8+E9+E10+E11-E12-E13-E14-E15-E16-E17-E18-E19+E20-E21</f>
        <v>0</v>
      </c>
      <c r="F22" s="44">
        <f t="shared" si="1"/>
        <v>0</v>
      </c>
      <c r="G22" s="44">
        <f t="shared" si="1"/>
        <v>0</v>
      </c>
      <c r="H22" s="44">
        <f t="shared" si="1"/>
        <v>0</v>
      </c>
      <c r="I22" s="44">
        <f t="shared" si="1"/>
        <v>0</v>
      </c>
      <c r="J22" s="44">
        <f t="shared" si="1"/>
        <v>0</v>
      </c>
      <c r="K22" s="44">
        <f t="shared" si="1"/>
        <v>0</v>
      </c>
    </row>
    <row r="23" spans="1:11" x14ac:dyDescent="0.25">
      <c r="A23" s="97" t="s">
        <v>70</v>
      </c>
      <c r="B23" s="98"/>
      <c r="C23" s="45" t="s">
        <v>28</v>
      </c>
      <c r="D23" s="46">
        <f ca="1">Investimento!G25</f>
        <v>0</v>
      </c>
      <c r="E23" s="46">
        <f ca="1">Investimento!H25</f>
        <v>0</v>
      </c>
      <c r="F23" s="46">
        <f ca="1">Investimento!I25</f>
        <v>0</v>
      </c>
      <c r="G23" s="46">
        <f ca="1">Investimento!J25</f>
        <v>0</v>
      </c>
      <c r="H23" s="46">
        <f ca="1">Investimento!K25</f>
        <v>0</v>
      </c>
      <c r="I23" s="46">
        <f ca="1">Investimento!L25</f>
        <v>0</v>
      </c>
      <c r="J23" s="46">
        <f ca="1">Investimento!M25</f>
        <v>0</v>
      </c>
      <c r="K23" s="46">
        <f ca="1">Investimento!N25</f>
        <v>0</v>
      </c>
    </row>
    <row r="24" spans="1:11" x14ac:dyDescent="0.25">
      <c r="A24" s="97" t="s">
        <v>71</v>
      </c>
      <c r="B24" s="98"/>
      <c r="C24" s="45" t="s">
        <v>28</v>
      </c>
      <c r="D24" s="132"/>
      <c r="E24" s="132"/>
      <c r="F24" s="132"/>
      <c r="G24" s="132"/>
      <c r="H24" s="132"/>
      <c r="I24" s="132"/>
      <c r="J24" s="132"/>
      <c r="K24" s="132"/>
    </row>
    <row r="25" spans="1:11" ht="35.25" customHeight="1" x14ac:dyDescent="0.25">
      <c r="A25" s="106" t="s">
        <v>72</v>
      </c>
      <c r="B25" s="107"/>
      <c r="C25" s="43" t="s">
        <v>69</v>
      </c>
      <c r="D25" s="47">
        <f ca="1">D22-D23-D24</f>
        <v>0</v>
      </c>
      <c r="E25" s="47">
        <f t="shared" ref="E25:K25" ca="1" si="2">E22-E23-E24</f>
        <v>0</v>
      </c>
      <c r="F25" s="47">
        <f t="shared" ca="1" si="2"/>
        <v>0</v>
      </c>
      <c r="G25" s="47">
        <f t="shared" ca="1" si="2"/>
        <v>0</v>
      </c>
      <c r="H25" s="47">
        <f t="shared" ca="1" si="2"/>
        <v>0</v>
      </c>
      <c r="I25" s="47">
        <f t="shared" ca="1" si="2"/>
        <v>0</v>
      </c>
      <c r="J25" s="47">
        <f t="shared" ca="1" si="2"/>
        <v>0</v>
      </c>
      <c r="K25" s="47">
        <f t="shared" ca="1" si="2"/>
        <v>0</v>
      </c>
    </row>
    <row r="26" spans="1:11" x14ac:dyDescent="0.25">
      <c r="A26" s="97" t="s">
        <v>73</v>
      </c>
      <c r="B26" s="98"/>
      <c r="C26" s="41" t="s">
        <v>53</v>
      </c>
      <c r="D26" s="133"/>
      <c r="E26" s="133"/>
      <c r="F26" s="133"/>
      <c r="G26" s="133"/>
      <c r="H26" s="133"/>
      <c r="I26" s="133"/>
      <c r="J26" s="133"/>
      <c r="K26" s="133"/>
    </row>
    <row r="27" spans="1:11" x14ac:dyDescent="0.25">
      <c r="A27" s="97" t="s">
        <v>74</v>
      </c>
      <c r="B27" s="98"/>
      <c r="C27" s="41" t="s">
        <v>28</v>
      </c>
      <c r="D27" s="131"/>
      <c r="E27" s="131"/>
      <c r="F27" s="131"/>
      <c r="G27" s="131"/>
      <c r="H27" s="131"/>
      <c r="I27" s="131"/>
      <c r="J27" s="131"/>
      <c r="K27" s="131"/>
    </row>
    <row r="28" spans="1:11" ht="35.25" customHeight="1" x14ac:dyDescent="0.25">
      <c r="A28" s="106" t="s">
        <v>75</v>
      </c>
      <c r="B28" s="107"/>
      <c r="C28" s="43" t="s">
        <v>69</v>
      </c>
      <c r="D28" s="44">
        <f ca="1">D25+D26-D27</f>
        <v>0</v>
      </c>
      <c r="E28" s="44">
        <f t="shared" ref="E28:K28" ca="1" si="3">E25+E26-E27</f>
        <v>0</v>
      </c>
      <c r="F28" s="44">
        <f t="shared" ca="1" si="3"/>
        <v>0</v>
      </c>
      <c r="G28" s="44">
        <f t="shared" ca="1" si="3"/>
        <v>0</v>
      </c>
      <c r="H28" s="44">
        <f t="shared" ca="1" si="3"/>
        <v>0</v>
      </c>
      <c r="I28" s="44">
        <f t="shared" ca="1" si="3"/>
        <v>0</v>
      </c>
      <c r="J28" s="44">
        <f t="shared" ca="1" si="3"/>
        <v>0</v>
      </c>
      <c r="K28" s="44">
        <f t="shared" ca="1" si="3"/>
        <v>0</v>
      </c>
    </row>
    <row r="29" spans="1:11" x14ac:dyDescent="0.25">
      <c r="A29" s="97" t="str">
        <f>"Imposto sobre o rendimento do período ("&amp;'Cash Flow'!C8*100&amp;"%)"</f>
        <v>Imposto sobre o rendimento do período (21%)</v>
      </c>
      <c r="B29" s="98"/>
      <c r="C29" s="45" t="s">
        <v>28</v>
      </c>
      <c r="D29" s="46">
        <f ca="1">IF(D28&gt;0,D28*'Cash Flow'!$C$8,0)</f>
        <v>0</v>
      </c>
      <c r="E29" s="46">
        <f ca="1">IF(E28+E31&gt;0,(E28+E31)*'Cash Flow'!$C$8,0)</f>
        <v>0</v>
      </c>
      <c r="F29" s="46">
        <f ca="1">IF(F28+F31&gt;0,(F28+F31)*'Cash Flow'!$C$8,0)</f>
        <v>0</v>
      </c>
      <c r="G29" s="46">
        <f ca="1">IF(G28+G31&gt;0,(G28+G31)*'Cash Flow'!$C$8,0)</f>
        <v>0</v>
      </c>
      <c r="H29" s="46">
        <f ca="1">IF(H28+H31&gt;0,(H28+H31)*'Cash Flow'!$C$8,0)</f>
        <v>0</v>
      </c>
      <c r="I29" s="46">
        <f ca="1">IF(I28+I31&gt;0,(I28+I31)*'Cash Flow'!$C$8,0)</f>
        <v>0</v>
      </c>
      <c r="J29" s="46">
        <f ca="1">IF(J28+J31&gt;0,(J28+J31)*'Cash Flow'!$C$8,0)</f>
        <v>0</v>
      </c>
      <c r="K29" s="46">
        <f ca="1">IF(K28+K31&gt;0,(K28+K31)*'Cash Flow'!$C$8,0)</f>
        <v>0</v>
      </c>
    </row>
    <row r="30" spans="1:11" ht="35.25" customHeight="1" x14ac:dyDescent="0.25">
      <c r="A30" s="108" t="s">
        <v>76</v>
      </c>
      <c r="B30" s="109"/>
      <c r="C30" s="48" t="s">
        <v>69</v>
      </c>
      <c r="D30" s="49">
        <f ca="1">D28-D29</f>
        <v>0</v>
      </c>
      <c r="E30" s="49">
        <f t="shared" ref="E30:K30" ca="1" si="4">E28-E29</f>
        <v>0</v>
      </c>
      <c r="F30" s="49">
        <f t="shared" ca="1" si="4"/>
        <v>0</v>
      </c>
      <c r="G30" s="49">
        <f t="shared" ca="1" si="4"/>
        <v>0</v>
      </c>
      <c r="H30" s="49">
        <f t="shared" ca="1" si="4"/>
        <v>0</v>
      </c>
      <c r="I30" s="49">
        <f t="shared" ca="1" si="4"/>
        <v>0</v>
      </c>
      <c r="J30" s="49">
        <f t="shared" ca="1" si="4"/>
        <v>0</v>
      </c>
      <c r="K30" s="49">
        <f t="shared" ca="1" si="4"/>
        <v>0</v>
      </c>
    </row>
    <row r="31" spans="1:11" s="64" customFormat="1" x14ac:dyDescent="0.25">
      <c r="E31" s="64">
        <f ca="1">IF(D30&lt;0,D30,0)</f>
        <v>0</v>
      </c>
      <c r="F31" s="64">
        <f ca="1">IF(E30+E31&lt;0,E30+E31,0)</f>
        <v>0</v>
      </c>
      <c r="G31" s="64">
        <f t="shared" ref="G31:K31" ca="1" si="5">IF(F30+F31&lt;0,F30+F31,0)</f>
        <v>0</v>
      </c>
      <c r="H31" s="64">
        <f t="shared" ca="1" si="5"/>
        <v>0</v>
      </c>
      <c r="I31" s="64">
        <f t="shared" ca="1" si="5"/>
        <v>0</v>
      </c>
      <c r="J31" s="64">
        <f t="shared" ca="1" si="5"/>
        <v>0</v>
      </c>
      <c r="K31" s="64">
        <f t="shared" ca="1" si="5"/>
        <v>0</v>
      </c>
    </row>
  </sheetData>
  <sheetProtection algorithmName="SHA-512" hashValue="Togc9VbOqPKW9jBBm9Mq4aRxEW6sH4wQtXLi/O1iXGEXyV+rSxwbo55GGfNmsZrwKSRpxeqJys73tHBJhDrQww==" saltValue="+wEmgzM75xGQVwrvswj0+g==" spinCount="100000" sheet="1" objects="1" scenarios="1"/>
  <mergeCells count="26">
    <mergeCell ref="A29:B29"/>
    <mergeCell ref="A30:B30"/>
    <mergeCell ref="A23:B23"/>
    <mergeCell ref="A24:B24"/>
    <mergeCell ref="A25:B25"/>
    <mergeCell ref="A26:B26"/>
    <mergeCell ref="A27:B27"/>
    <mergeCell ref="A28:B28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10:B10"/>
    <mergeCell ref="A4:K4"/>
    <mergeCell ref="A6:B6"/>
    <mergeCell ref="A7:B7"/>
    <mergeCell ref="A8:B8"/>
    <mergeCell ref="A9:B9"/>
  </mergeCells>
  <conditionalFormatting sqref="D7:K30">
    <cfRule type="cellIs" dxfId="5" priority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&amp;C&amp;G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7EE91-B118-4E95-A806-603B3851E27C}">
  <dimension ref="A1:P25"/>
  <sheetViews>
    <sheetView showGridLines="0" zoomScaleNormal="100" zoomScaleSheetLayoutView="70" workbookViewId="0">
      <pane ySplit="6" topLeftCell="A7" activePane="bottomLeft" state="frozen"/>
      <selection pane="bottomLeft" activeCell="B1" sqref="B1"/>
    </sheetView>
  </sheetViews>
  <sheetFormatPr defaultColWidth="9.140625" defaultRowHeight="15" x14ac:dyDescent="0.25"/>
  <cols>
    <col min="1" max="1" width="30.7109375" style="8" customWidth="1"/>
    <col min="2" max="2" width="46.85546875" style="8" customWidth="1"/>
    <col min="3" max="9" width="13.140625" style="8" bestFit="1" customWidth="1"/>
    <col min="10" max="11" width="13.140625" style="8" customWidth="1"/>
    <col min="12" max="13" width="9.140625" style="8"/>
    <col min="14" max="14" width="9.140625" style="9"/>
    <col min="15" max="16384" width="9.140625" style="8"/>
  </cols>
  <sheetData>
    <row r="1" spans="1:16" ht="18.75" x14ac:dyDescent="0.3">
      <c r="A1" s="31" t="s">
        <v>8</v>
      </c>
      <c r="B1" s="26" t="str">
        <f>Investimento!C1</f>
        <v>-</v>
      </c>
    </row>
    <row r="2" spans="1:16" ht="18.75" x14ac:dyDescent="0.3">
      <c r="A2" s="31" t="s">
        <v>6</v>
      </c>
      <c r="B2" s="26" t="str">
        <f>Investimento!C2</f>
        <v>-</v>
      </c>
    </row>
    <row r="4" spans="1:16" ht="21" customHeight="1" x14ac:dyDescent="0.25">
      <c r="A4" s="99" t="s">
        <v>77</v>
      </c>
      <c r="B4" s="100"/>
      <c r="C4" s="100"/>
      <c r="D4" s="100"/>
      <c r="E4" s="100"/>
      <c r="F4" s="100"/>
      <c r="G4" s="100"/>
      <c r="H4" s="100"/>
      <c r="I4" s="100"/>
      <c r="J4" s="100"/>
      <c r="K4" s="101"/>
    </row>
    <row r="6" spans="1:16" ht="30" customHeight="1" x14ac:dyDescent="0.25">
      <c r="A6" s="102"/>
      <c r="B6" s="103"/>
      <c r="C6" s="37" t="s">
        <v>51</v>
      </c>
      <c r="D6" s="38">
        <f ca="1">E6-1</f>
        <v>2025</v>
      </c>
      <c r="E6" s="15">
        <f ca="1">Investimento!$H$7</f>
        <v>2026</v>
      </c>
      <c r="F6" s="15">
        <f ca="1">E6+1</f>
        <v>2027</v>
      </c>
      <c r="G6" s="15">
        <f t="shared" ref="G6:K6" ca="1" si="0">F6+1</f>
        <v>2028</v>
      </c>
      <c r="H6" s="15">
        <f t="shared" ca="1" si="0"/>
        <v>2029</v>
      </c>
      <c r="I6" s="15">
        <f t="shared" ca="1" si="0"/>
        <v>2030</v>
      </c>
      <c r="J6" s="15">
        <f t="shared" ca="1" si="0"/>
        <v>2031</v>
      </c>
      <c r="K6" s="15">
        <f t="shared" ca="1" si="0"/>
        <v>2032</v>
      </c>
      <c r="N6"/>
      <c r="O6"/>
      <c r="P6"/>
    </row>
    <row r="7" spans="1:16" x14ac:dyDescent="0.25">
      <c r="A7" s="112" t="s">
        <v>5</v>
      </c>
      <c r="B7" s="113"/>
      <c r="C7" s="39"/>
      <c r="D7" s="27">
        <f ca="1">SUM(D8:D10)</f>
        <v>0</v>
      </c>
      <c r="E7" s="27">
        <f t="shared" ref="E7:K7" ca="1" si="1">SUM(E8:E10)</f>
        <v>0</v>
      </c>
      <c r="F7" s="27">
        <f t="shared" ca="1" si="1"/>
        <v>0</v>
      </c>
      <c r="G7" s="27">
        <f t="shared" ca="1" si="1"/>
        <v>0</v>
      </c>
      <c r="H7" s="27">
        <f t="shared" ca="1" si="1"/>
        <v>0</v>
      </c>
      <c r="I7" s="27">
        <f t="shared" ca="1" si="1"/>
        <v>0</v>
      </c>
      <c r="J7" s="27">
        <f t="shared" ca="1" si="1"/>
        <v>0</v>
      </c>
      <c r="K7" s="27">
        <f t="shared" ca="1" si="1"/>
        <v>0</v>
      </c>
      <c r="N7"/>
      <c r="O7"/>
      <c r="P7"/>
    </row>
    <row r="8" spans="1:16" x14ac:dyDescent="0.25">
      <c r="A8" s="110" t="s">
        <v>78</v>
      </c>
      <c r="B8" s="111"/>
      <c r="C8" s="134">
        <v>0.21</v>
      </c>
      <c r="D8" s="51">
        <f ca="1">DR!D25*(1-$C$8)</f>
        <v>0</v>
      </c>
      <c r="E8" s="51">
        <f ca="1">DR!E25*(1-$C$8)</f>
        <v>0</v>
      </c>
      <c r="F8" s="51">
        <f ca="1">DR!F25*(1-$C$8)</f>
        <v>0</v>
      </c>
      <c r="G8" s="51">
        <f ca="1">DR!G25*(1-$C$8)</f>
        <v>0</v>
      </c>
      <c r="H8" s="51">
        <f ca="1">DR!H25*(1-$C$8)</f>
        <v>0</v>
      </c>
      <c r="I8" s="51">
        <f ca="1">DR!I25*(1-$C$8)</f>
        <v>0</v>
      </c>
      <c r="J8" s="51">
        <f ca="1">DR!J25*(1-$C$8)</f>
        <v>0</v>
      </c>
      <c r="K8" s="51">
        <f ca="1">DR!K25*(1-$C$8)</f>
        <v>0</v>
      </c>
      <c r="N8"/>
      <c r="O8"/>
      <c r="P8"/>
    </row>
    <row r="9" spans="1:16" x14ac:dyDescent="0.25">
      <c r="A9" s="110" t="s">
        <v>79</v>
      </c>
      <c r="B9" s="111"/>
      <c r="C9" s="41"/>
      <c r="D9" s="51">
        <f ca="1">Investimento!G25</f>
        <v>0</v>
      </c>
      <c r="E9" s="51">
        <f ca="1">Investimento!H25</f>
        <v>0</v>
      </c>
      <c r="F9" s="51">
        <f ca="1">Investimento!I25</f>
        <v>0</v>
      </c>
      <c r="G9" s="51">
        <f ca="1">Investimento!J25</f>
        <v>0</v>
      </c>
      <c r="H9" s="51">
        <f ca="1">Investimento!K25</f>
        <v>0</v>
      </c>
      <c r="I9" s="51">
        <f ca="1">Investimento!L25</f>
        <v>0</v>
      </c>
      <c r="J9" s="51">
        <f ca="1">Investimento!M25</f>
        <v>0</v>
      </c>
      <c r="K9" s="51">
        <f ca="1">Investimento!N25</f>
        <v>0</v>
      </c>
      <c r="N9"/>
      <c r="O9"/>
      <c r="P9"/>
    </row>
    <row r="10" spans="1:16" x14ac:dyDescent="0.25">
      <c r="A10" s="110" t="s">
        <v>80</v>
      </c>
      <c r="B10" s="111"/>
      <c r="C10" s="45"/>
      <c r="D10" s="51">
        <f>DR!D24</f>
        <v>0</v>
      </c>
      <c r="E10" s="51">
        <f>DR!E24</f>
        <v>0</v>
      </c>
      <c r="F10" s="51">
        <f>DR!F24</f>
        <v>0</v>
      </c>
      <c r="G10" s="51">
        <f>DR!G24</f>
        <v>0</v>
      </c>
      <c r="H10" s="51">
        <f>DR!H24</f>
        <v>0</v>
      </c>
      <c r="I10" s="51">
        <f>DR!I24</f>
        <v>0</v>
      </c>
      <c r="J10" s="51">
        <f>DR!J24</f>
        <v>0</v>
      </c>
      <c r="K10" s="51">
        <f>DR!K24</f>
        <v>0</v>
      </c>
      <c r="N10"/>
      <c r="O10"/>
      <c r="P10"/>
    </row>
    <row r="11" spans="1:16" x14ac:dyDescent="0.25">
      <c r="A11" s="114" t="s">
        <v>1</v>
      </c>
      <c r="B11" s="115"/>
      <c r="C11" s="41"/>
      <c r="D11" s="27">
        <f ca="1">SUM(D12:D13)</f>
        <v>0</v>
      </c>
      <c r="E11" s="27">
        <f t="shared" ref="E11:K11" ca="1" si="2">SUM(E12:E13)</f>
        <v>0</v>
      </c>
      <c r="F11" s="27">
        <f t="shared" ca="1" si="2"/>
        <v>0</v>
      </c>
      <c r="G11" s="27">
        <f t="shared" ca="1" si="2"/>
        <v>0</v>
      </c>
      <c r="H11" s="27">
        <f t="shared" ca="1" si="2"/>
        <v>0</v>
      </c>
      <c r="I11" s="27">
        <f t="shared" ca="1" si="2"/>
        <v>0</v>
      </c>
      <c r="J11" s="27">
        <f t="shared" ca="1" si="2"/>
        <v>0</v>
      </c>
      <c r="K11" s="27">
        <f t="shared" ca="1" si="2"/>
        <v>0</v>
      </c>
      <c r="N11"/>
      <c r="O11"/>
      <c r="P11"/>
    </row>
    <row r="12" spans="1:16" x14ac:dyDescent="0.25">
      <c r="A12" s="110" t="s">
        <v>81</v>
      </c>
      <c r="B12" s="111"/>
      <c r="C12" s="41"/>
      <c r="D12" s="130"/>
      <c r="E12" s="130"/>
      <c r="F12" s="130"/>
      <c r="G12" s="130"/>
      <c r="H12" s="130"/>
      <c r="I12" s="130"/>
      <c r="J12" s="130"/>
      <c r="K12" s="130"/>
      <c r="N12"/>
      <c r="O12"/>
      <c r="P12"/>
    </row>
    <row r="13" spans="1:16" x14ac:dyDescent="0.25">
      <c r="A13" s="110" t="s">
        <v>82</v>
      </c>
      <c r="B13" s="111"/>
      <c r="C13" s="41"/>
      <c r="D13" s="51">
        <f ca="1">SUMIF(Investimento!$F$8:$F$22,'Cash Flow'!D$6,Investimento!$E$8:$E$22)</f>
        <v>0</v>
      </c>
      <c r="E13" s="51">
        <f ca="1">SUMIF(Investimento!$F$8:$F$22,'Cash Flow'!E$6,Investimento!$E$8:$E$22)</f>
        <v>0</v>
      </c>
      <c r="F13" s="51">
        <f ca="1">SUMIF(Investimento!$F$8:$F$22,'Cash Flow'!F$6,Investimento!$E$8:$E$22)</f>
        <v>0</v>
      </c>
      <c r="G13" s="51">
        <f ca="1">SUMIF(Investimento!$F$8:$F$22,'Cash Flow'!G$6,Investimento!$E$8:$E$22)</f>
        <v>0</v>
      </c>
      <c r="H13" s="51">
        <f ca="1">SUMIF(Investimento!$F$8:$F$22,'Cash Flow'!H$6,Investimento!$E$8:$E$22)</f>
        <v>0</v>
      </c>
      <c r="I13" s="51">
        <f ca="1">SUMIF(Investimento!$F$8:$F$22,'Cash Flow'!I$6,Investimento!$E$8:$E$22)</f>
        <v>0</v>
      </c>
      <c r="J13" s="51">
        <f ca="1">SUMIF(Investimento!$F$8:$F$22,'Cash Flow'!J$6,Investimento!$E$8:$E$22)</f>
        <v>0</v>
      </c>
      <c r="K13" s="51">
        <f ca="1">SUMIF(Investimento!$F$8:$F$22,'Cash Flow'!K$6,Investimento!$E$8:$E$22)</f>
        <v>0</v>
      </c>
      <c r="N13"/>
      <c r="O13"/>
      <c r="P13"/>
    </row>
    <row r="14" spans="1:16" ht="35.25" customHeight="1" x14ac:dyDescent="0.25">
      <c r="A14" s="106" t="s">
        <v>83</v>
      </c>
      <c r="B14" s="116"/>
      <c r="C14" s="43"/>
      <c r="D14" s="27">
        <f ca="1">D7-D11</f>
        <v>0</v>
      </c>
      <c r="E14" s="27">
        <f t="shared" ref="E14:K14" ca="1" si="3">E7-E11</f>
        <v>0</v>
      </c>
      <c r="F14" s="27">
        <f t="shared" ca="1" si="3"/>
        <v>0</v>
      </c>
      <c r="G14" s="27">
        <f t="shared" ca="1" si="3"/>
        <v>0</v>
      </c>
      <c r="H14" s="27">
        <f t="shared" ca="1" si="3"/>
        <v>0</v>
      </c>
      <c r="I14" s="27">
        <f t="shared" ca="1" si="3"/>
        <v>0</v>
      </c>
      <c r="J14" s="27">
        <f t="shared" ca="1" si="3"/>
        <v>0</v>
      </c>
      <c r="K14" s="27">
        <f t="shared" ca="1" si="3"/>
        <v>0</v>
      </c>
      <c r="N14"/>
      <c r="O14"/>
      <c r="P14"/>
    </row>
    <row r="15" spans="1:16" ht="35.25" customHeight="1" x14ac:dyDescent="0.25">
      <c r="A15" s="108" t="s">
        <v>84</v>
      </c>
      <c r="B15" s="117"/>
      <c r="C15" s="48"/>
      <c r="D15" s="27">
        <f ca="1">SUM($D$14:D14)</f>
        <v>0</v>
      </c>
      <c r="E15" s="27">
        <f ca="1">SUM($D$14:E14)</f>
        <v>0</v>
      </c>
      <c r="F15" s="27">
        <f ca="1">SUM($D$14:F14)</f>
        <v>0</v>
      </c>
      <c r="G15" s="27">
        <f ca="1">SUM($D$14:G14)</f>
        <v>0</v>
      </c>
      <c r="H15" s="27">
        <f ca="1">SUM($D$14:H14)</f>
        <v>0</v>
      </c>
      <c r="I15" s="27">
        <f ca="1">SUM($D$14:I14)</f>
        <v>0</v>
      </c>
      <c r="J15" s="27">
        <f ca="1">SUM($D$14:J14)</f>
        <v>0</v>
      </c>
      <c r="K15" s="27">
        <f ca="1">SUM($D$14:K14)</f>
        <v>0</v>
      </c>
      <c r="N15"/>
      <c r="O15"/>
      <c r="P15"/>
    </row>
    <row r="16" spans="1:16" x14ac:dyDescent="0.25">
      <c r="N16"/>
      <c r="O16"/>
      <c r="P16"/>
    </row>
    <row r="23" spans="1:16" x14ac:dyDescent="0.25">
      <c r="N23"/>
      <c r="O23"/>
      <c r="P23"/>
    </row>
    <row r="24" spans="1:16" x14ac:dyDescent="0.25">
      <c r="A24" s="14"/>
      <c r="N24"/>
      <c r="O24"/>
      <c r="P24"/>
    </row>
    <row r="25" spans="1:16" x14ac:dyDescent="0.25">
      <c r="N25"/>
      <c r="O25"/>
      <c r="P25"/>
    </row>
  </sheetData>
  <sheetProtection algorithmName="SHA-512" hashValue="ve7Gg2loFkO5svMgupK9cf4ZWgosXp+YoWGKRtyQHjg/7Vb/oC6xSyNKlmt6pFBtuF8llW3qK4kKK0kBSk4Vkw==" saltValue="Rcsw7/LAsi0Fc97mDP1I6A==" spinCount="100000" sheet="1" objects="1" scenarios="1"/>
  <mergeCells count="11">
    <mergeCell ref="A11:B11"/>
    <mergeCell ref="A12:B12"/>
    <mergeCell ref="A13:B13"/>
    <mergeCell ref="A14:B14"/>
    <mergeCell ref="A15:B15"/>
    <mergeCell ref="A10:B10"/>
    <mergeCell ref="A4:K4"/>
    <mergeCell ref="A6:B6"/>
    <mergeCell ref="A7:B7"/>
    <mergeCell ref="A8:B8"/>
    <mergeCell ref="A9:B9"/>
  </mergeCells>
  <phoneticPr fontId="5" type="noConversion"/>
  <conditionalFormatting sqref="D7:K15">
    <cfRule type="cellIs" dxfId="4" priority="3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&amp;C&amp;G</oddHeader>
    <oddFooter>&amp;C&amp;G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E836B-84A7-41B9-8773-D7823A485247}">
  <dimension ref="A1:O22"/>
  <sheetViews>
    <sheetView showGridLines="0" workbookViewId="0">
      <selection activeCell="B1" sqref="B1"/>
    </sheetView>
  </sheetViews>
  <sheetFormatPr defaultRowHeight="12" x14ac:dyDescent="0.2"/>
  <cols>
    <col min="1" max="1" width="30.7109375" style="52" customWidth="1"/>
    <col min="2" max="2" width="46.85546875" style="52" customWidth="1"/>
    <col min="3" max="11" width="13.140625" style="52" customWidth="1"/>
    <col min="12" max="16384" width="9.140625" style="52"/>
  </cols>
  <sheetData>
    <row r="1" spans="1:15" s="8" customFormat="1" ht="18.75" x14ac:dyDescent="0.3">
      <c r="A1" s="31" t="s">
        <v>8</v>
      </c>
      <c r="B1" s="26" t="str">
        <f>Investimento!C1</f>
        <v>-</v>
      </c>
      <c r="C1" s="26"/>
      <c r="N1" s="9"/>
    </row>
    <row r="2" spans="1:15" s="8" customFormat="1" ht="18.75" x14ac:dyDescent="0.3">
      <c r="A2" s="31" t="s">
        <v>6</v>
      </c>
      <c r="B2" s="26" t="str">
        <f>Investimento!C2</f>
        <v>-</v>
      </c>
      <c r="C2" s="26"/>
      <c r="N2" s="9"/>
    </row>
    <row r="3" spans="1:15" s="8" customFormat="1" ht="15" x14ac:dyDescent="0.25">
      <c r="N3" s="9"/>
    </row>
    <row r="4" spans="1:15" s="8" customFormat="1" ht="21" customHeight="1" x14ac:dyDescent="0.25">
      <c r="A4" s="99" t="s">
        <v>90</v>
      </c>
      <c r="B4" s="100"/>
      <c r="C4" s="100"/>
      <c r="D4" s="100"/>
      <c r="E4" s="100"/>
      <c r="F4" s="100"/>
      <c r="G4" s="100"/>
      <c r="H4" s="100"/>
      <c r="I4" s="100"/>
      <c r="J4" s="100"/>
      <c r="K4" s="101"/>
      <c r="N4" s="9"/>
    </row>
    <row r="5" spans="1:15" s="8" customFormat="1" ht="15" x14ac:dyDescent="0.25">
      <c r="N5" s="9"/>
    </row>
    <row r="6" spans="1:15" s="8" customFormat="1" ht="30" customHeight="1" x14ac:dyDescent="0.25">
      <c r="A6" s="102"/>
      <c r="B6" s="103"/>
      <c r="C6" s="37" t="s">
        <v>51</v>
      </c>
      <c r="D6" s="38">
        <f ca="1">E6-1</f>
        <v>2025</v>
      </c>
      <c r="E6" s="36">
        <f ca="1">Investimento!$H$7</f>
        <v>2026</v>
      </c>
      <c r="F6" s="36">
        <f ca="1">E6+1</f>
        <v>2027</v>
      </c>
      <c r="G6" s="36">
        <f t="shared" ref="G6:K6" ca="1" si="0">F6+1</f>
        <v>2028</v>
      </c>
      <c r="H6" s="36">
        <f t="shared" ca="1" si="0"/>
        <v>2029</v>
      </c>
      <c r="I6" s="36">
        <f t="shared" ca="1" si="0"/>
        <v>2030</v>
      </c>
      <c r="J6" s="36">
        <f t="shared" ca="1" si="0"/>
        <v>2031</v>
      </c>
      <c r="K6" s="36">
        <f t="shared" ca="1" si="0"/>
        <v>2032</v>
      </c>
      <c r="M6"/>
      <c r="N6"/>
      <c r="O6"/>
    </row>
    <row r="7" spans="1:15" s="8" customFormat="1" ht="15" x14ac:dyDescent="0.25">
      <c r="A7" s="112" t="s">
        <v>83</v>
      </c>
      <c r="B7" s="118"/>
      <c r="C7" s="50"/>
      <c r="D7" s="27">
        <f ca="1">'Cash Flow'!D14</f>
        <v>0</v>
      </c>
      <c r="E7" s="27">
        <f ca="1">'Cash Flow'!E14</f>
        <v>0</v>
      </c>
      <c r="F7" s="27">
        <f ca="1">'Cash Flow'!F14</f>
        <v>0</v>
      </c>
      <c r="G7" s="27">
        <f ca="1">'Cash Flow'!G14</f>
        <v>0</v>
      </c>
      <c r="H7" s="27">
        <f ca="1">'Cash Flow'!H14</f>
        <v>0</v>
      </c>
      <c r="I7" s="27">
        <f ca="1">'Cash Flow'!I14</f>
        <v>0</v>
      </c>
      <c r="J7" s="27">
        <f ca="1">'Cash Flow'!J14</f>
        <v>0</v>
      </c>
      <c r="K7" s="27">
        <f ca="1">'Cash Flow'!K14</f>
        <v>0</v>
      </c>
      <c r="M7"/>
      <c r="N7"/>
      <c r="O7"/>
    </row>
    <row r="8" spans="1:15" s="8" customFormat="1" ht="15" x14ac:dyDescent="0.25">
      <c r="A8" s="110" t="s">
        <v>91</v>
      </c>
      <c r="B8" s="119"/>
      <c r="C8" s="41"/>
      <c r="D8" s="60">
        <f>$C$13</f>
        <v>2.1499999999999998E-2</v>
      </c>
      <c r="E8" s="56">
        <f t="shared" ref="E8:K8" si="1">$C$13</f>
        <v>2.1499999999999998E-2</v>
      </c>
      <c r="F8" s="60">
        <f t="shared" si="1"/>
        <v>2.1499999999999998E-2</v>
      </c>
      <c r="G8" s="56">
        <f t="shared" si="1"/>
        <v>2.1499999999999998E-2</v>
      </c>
      <c r="H8" s="60">
        <f t="shared" si="1"/>
        <v>2.1499999999999998E-2</v>
      </c>
      <c r="I8" s="56">
        <f t="shared" si="1"/>
        <v>2.1499999999999998E-2</v>
      </c>
      <c r="J8" s="60">
        <f t="shared" si="1"/>
        <v>2.1499999999999998E-2</v>
      </c>
      <c r="K8" s="58">
        <f t="shared" si="1"/>
        <v>2.1499999999999998E-2</v>
      </c>
      <c r="M8"/>
      <c r="N8"/>
      <c r="O8"/>
    </row>
    <row r="9" spans="1:15" s="8" customFormat="1" ht="15" x14ac:dyDescent="0.25">
      <c r="A9" s="110" t="s">
        <v>85</v>
      </c>
      <c r="B9" s="119"/>
      <c r="C9" s="41"/>
      <c r="D9" s="61">
        <v>1</v>
      </c>
      <c r="E9" s="57">
        <f>D9*(1+E8)</f>
        <v>1.0215000000000001</v>
      </c>
      <c r="F9" s="61">
        <f t="shared" ref="F9:K9" si="2">E9*(1+F8)</f>
        <v>1.0434622500000001</v>
      </c>
      <c r="G9" s="57">
        <f t="shared" si="2"/>
        <v>1.0658966883750003</v>
      </c>
      <c r="H9" s="61">
        <f t="shared" si="2"/>
        <v>1.0888134671750629</v>
      </c>
      <c r="I9" s="57">
        <f t="shared" si="2"/>
        <v>1.1122229567193269</v>
      </c>
      <c r="J9" s="61">
        <f t="shared" si="2"/>
        <v>1.1361357502887925</v>
      </c>
      <c r="K9" s="59">
        <f t="shared" si="2"/>
        <v>1.1605626689200017</v>
      </c>
      <c r="M9"/>
      <c r="N9"/>
      <c r="O9"/>
    </row>
    <row r="10" spans="1:15" s="8" customFormat="1" ht="35.25" customHeight="1" x14ac:dyDescent="0.25">
      <c r="A10" s="106" t="s">
        <v>86</v>
      </c>
      <c r="B10" s="107"/>
      <c r="C10" s="43"/>
      <c r="D10" s="27">
        <f ca="1">D7/D9</f>
        <v>0</v>
      </c>
      <c r="E10" s="27">
        <f t="shared" ref="E10:K10" ca="1" si="3">E7/E9</f>
        <v>0</v>
      </c>
      <c r="F10" s="27">
        <f t="shared" ca="1" si="3"/>
        <v>0</v>
      </c>
      <c r="G10" s="27">
        <f t="shared" ca="1" si="3"/>
        <v>0</v>
      </c>
      <c r="H10" s="27">
        <f t="shared" ca="1" si="3"/>
        <v>0</v>
      </c>
      <c r="I10" s="27">
        <f t="shared" ca="1" si="3"/>
        <v>0</v>
      </c>
      <c r="J10" s="27">
        <f t="shared" ca="1" si="3"/>
        <v>0</v>
      </c>
      <c r="K10" s="27">
        <f t="shared" ca="1" si="3"/>
        <v>0</v>
      </c>
      <c r="M10"/>
      <c r="N10"/>
      <c r="O10"/>
    </row>
    <row r="11" spans="1:15" s="8" customFormat="1" ht="35.25" customHeight="1" x14ac:dyDescent="0.25">
      <c r="A11" s="108" t="s">
        <v>87</v>
      </c>
      <c r="B11" s="109"/>
      <c r="C11" s="48"/>
      <c r="D11" s="27">
        <f ca="1">SUM($D10:D10)</f>
        <v>0</v>
      </c>
      <c r="E11" s="27">
        <f ca="1">SUM($D10:E10)</f>
        <v>0</v>
      </c>
      <c r="F11" s="27">
        <f ca="1">SUM($D10:F10)</f>
        <v>0</v>
      </c>
      <c r="G11" s="27">
        <f ca="1">SUM($D10:G10)</f>
        <v>0</v>
      </c>
      <c r="H11" s="27">
        <f ca="1">SUM($D10:H10)</f>
        <v>0</v>
      </c>
      <c r="I11" s="27">
        <f ca="1">SUM($D10:I10)</f>
        <v>0</v>
      </c>
      <c r="J11" s="27">
        <f ca="1">SUM($D10:J10)</f>
        <v>0</v>
      </c>
      <c r="K11" s="27">
        <f ca="1">SUM($D10:K10)</f>
        <v>0</v>
      </c>
      <c r="M11"/>
      <c r="N11"/>
      <c r="O11"/>
    </row>
    <row r="12" spans="1:15" s="53" customFormat="1" ht="15" x14ac:dyDescent="0.25"/>
    <row r="13" spans="1:15" s="53" customFormat="1" ht="15.75" thickBot="1" x14ac:dyDescent="0.3">
      <c r="B13" s="28" t="s">
        <v>7</v>
      </c>
      <c r="C13" s="13">
        <v>2.1499999999999998E-2</v>
      </c>
    </row>
    <row r="14" spans="1:15" s="53" customFormat="1" ht="15" x14ac:dyDescent="0.25">
      <c r="B14" s="54" t="s">
        <v>88</v>
      </c>
      <c r="C14" s="62">
        <f ca="1">SUM(D10:K10)</f>
        <v>0</v>
      </c>
    </row>
    <row r="15" spans="1:15" s="53" customFormat="1" ht="15.75" thickBot="1" x14ac:dyDescent="0.3">
      <c r="B15" s="55" t="s">
        <v>89</v>
      </c>
      <c r="C15" s="63" t="str">
        <f ca="1">IFERROR(IRR(D7:K7),"")</f>
        <v/>
      </c>
    </row>
    <row r="16" spans="1:15" s="53" customFormat="1" ht="15" x14ac:dyDescent="0.25"/>
    <row r="17" spans="1:6" s="53" customFormat="1" ht="15" x14ac:dyDescent="0.25"/>
    <row r="18" spans="1:6" s="11" customFormat="1" ht="15" x14ac:dyDescent="0.25">
      <c r="A18" s="14" t="s">
        <v>27</v>
      </c>
    </row>
    <row r="19" spans="1:6" s="11" customFormat="1" ht="15" x14ac:dyDescent="0.25">
      <c r="B19" s="10"/>
      <c r="C19" s="10"/>
      <c r="D19"/>
      <c r="E19"/>
    </row>
    <row r="20" spans="1:6" s="11" customFormat="1" ht="15" x14ac:dyDescent="0.25">
      <c r="D20"/>
      <c r="E20"/>
    </row>
    <row r="21" spans="1:6" s="11" customFormat="1" ht="15" x14ac:dyDescent="0.25">
      <c r="E21" s="12"/>
      <c r="F21" s="13"/>
    </row>
    <row r="22" spans="1:6" s="11" customFormat="1" ht="15" x14ac:dyDescent="0.25"/>
  </sheetData>
  <sheetProtection algorithmName="SHA-512" hashValue="o1Aw3l0IpFRdAj7bYL33Jou3rweWBxJlAVjofpa1bMtkBoH4m/QA1CfjchFBf3TlT3S3el1yLwD7AIv2PnW2+Q==" saltValue="SEQFxguOQN0tShjwEnOeiw==" spinCount="100000" sheet="1" objects="1" scenarios="1"/>
  <mergeCells count="7">
    <mergeCell ref="A11:B11"/>
    <mergeCell ref="A4:K4"/>
    <mergeCell ref="A6:B6"/>
    <mergeCell ref="A7:B7"/>
    <mergeCell ref="A8:B8"/>
    <mergeCell ref="A9:B9"/>
    <mergeCell ref="A10:B10"/>
  </mergeCells>
  <conditionalFormatting sqref="C14:C15">
    <cfRule type="cellIs" dxfId="3" priority="1" operator="greaterThan">
      <formula>0</formula>
    </cfRule>
    <cfRule type="cellIs" dxfId="2" priority="2" operator="lessThan">
      <formula>0</formula>
    </cfRule>
  </conditionalFormatting>
  <conditionalFormatting sqref="C7:K7">
    <cfRule type="cellIs" dxfId="1" priority="6" operator="lessThan">
      <formula>0</formula>
    </cfRule>
  </conditionalFormatting>
  <conditionalFormatting sqref="D8:K11">
    <cfRule type="cellIs" dxfId="0" priority="3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Investimento</vt:lpstr>
      <vt:lpstr>DR</vt:lpstr>
      <vt:lpstr>Cash Flow</vt:lpstr>
      <vt:lpstr>Avaliação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Luís</dc:creator>
  <cp:lastModifiedBy>Jorge Polido - ADREPES</cp:lastModifiedBy>
  <cp:lastPrinted>2024-09-13T14:52:25Z</cp:lastPrinted>
  <dcterms:created xsi:type="dcterms:W3CDTF">2018-06-07T15:06:03Z</dcterms:created>
  <dcterms:modified xsi:type="dcterms:W3CDTF">2026-04-22T13:59:21Z</dcterms:modified>
</cp:coreProperties>
</file>